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9" sheetId="2" r:id="rId2"/>
    <sheet name="7" sheetId="3" r:id="rId3"/>
  </sheets>
  <definedNames/>
  <calcPr fullCalcOnLoad="1"/>
</workbook>
</file>

<file path=xl/comments2.xml><?xml version="1.0" encoding="utf-8"?>
<comments xmlns="http://schemas.openxmlformats.org/spreadsheetml/2006/main">
  <authors>
    <author>Barashkova</author>
  </authors>
  <commentList>
    <comment ref="A362" authorId="0">
      <text>
        <r>
          <rPr>
            <b/>
            <sz val="8"/>
            <rFont val="Tahoma"/>
            <family val="0"/>
          </rPr>
          <t>Barashkova:</t>
        </r>
        <r>
          <rPr>
            <sz val="8"/>
            <rFont val="Tahoma"/>
            <family val="0"/>
          </rPr>
          <t xml:space="preserve">
</t>
        </r>
      </text>
    </comment>
    <comment ref="B427" authorId="0">
      <text>
        <r>
          <rPr>
            <b/>
            <sz val="8"/>
            <rFont val="Tahoma"/>
            <family val="0"/>
          </rPr>
          <t>Barashkova: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<sst xmlns="http://schemas.openxmlformats.org/spreadsheetml/2006/main" count="1098" uniqueCount="497">
  <si>
    <t xml:space="preserve">Код </t>
  </si>
  <si>
    <t>Наименование</t>
  </si>
  <si>
    <t xml:space="preserve">Общегосударственные вопросы 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</si>
  <si>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</si>
  <si>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</si>
  <si>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</si>
  <si>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Обслуживание государственного и муниципального долга</t>
  </si>
  <si>
    <t>Другие общегосударственные вопросы</t>
  </si>
  <si>
    <t>Резервные фонды</t>
  </si>
  <si>
    <t>Национальная безопасность правоохранительная деятельность</t>
  </si>
  <si>
    <t>Органы внутренних дел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</si>
  <si>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</si>
  <si>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</si>
  <si>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</si>
  <si>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</si>
  <si>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</si>
  <si>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</si>
  <si>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</si>
  <si>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</si>
  <si>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</si>
  <si>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</si>
  <si>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</si>
  <si>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</si>
  <si>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</si>
  <si>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</si>
  <si>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</si>
  <si>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</si>
  <si>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</si>
  <si>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</si>
  <si>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</si>
  <si>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</si>
  <si>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</si>
  <si>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</si>
  <si>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</si>
  <si>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</si>
  <si>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</si>
  <si>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</si>
  <si>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</si>
  <si>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</si>
  <si>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</t>
  </si>
  <si>
    <t>Расходы за счет средств от предпринимательской и иной приносящей доход деятельности</t>
  </si>
  <si>
    <t>Всего</t>
  </si>
  <si>
    <t>Профицит (+)/дефицит(-)</t>
  </si>
  <si>
    <t xml:space="preserve"> Собрания представителей</t>
  </si>
  <si>
    <t>Условно утвержденные расходы.</t>
  </si>
  <si>
    <t>0100</t>
  </si>
  <si>
    <t>0102</t>
  </si>
  <si>
    <t>0104</t>
  </si>
  <si>
    <t>0106</t>
  </si>
  <si>
    <t>0111</t>
  </si>
  <si>
    <t>0300</t>
  </si>
  <si>
    <t>0302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</si>
  <si>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</si>
  <si>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</si>
  <si>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</si>
  <si>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</si>
  <si>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</si>
  <si>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</si>
  <si>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</si>
  <si>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</si>
  <si>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</si>
  <si>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0505</t>
  </si>
  <si>
    <t>0605</t>
  </si>
  <si>
    <t>0700</t>
  </si>
  <si>
    <t>0701</t>
  </si>
  <si>
    <t>0702</t>
  </si>
  <si>
    <t>0707</t>
  </si>
  <si>
    <t>0800</t>
  </si>
  <si>
    <t>0801</t>
  </si>
  <si>
    <t>0900</t>
  </si>
  <si>
    <t>0901</t>
  </si>
  <si>
    <t>0902</t>
  </si>
  <si>
    <t>0903</t>
  </si>
  <si>
    <t>0904</t>
  </si>
  <si>
    <t>Вид расхода</t>
  </si>
  <si>
    <t xml:space="preserve">Больницы, клиники, госпитали, медико-санитарные части </t>
  </si>
  <si>
    <t xml:space="preserve">Обеспечение деятельности подведомственных учреждений </t>
  </si>
  <si>
    <t>Выполнение функций бюджетными учреждениями</t>
  </si>
  <si>
    <t>Больницы, клиники, госпитали, медико-санитарные части</t>
  </si>
  <si>
    <t>Поликлиники, амбулатории, диагностические центры</t>
  </si>
  <si>
    <t>Обеспечение деятельности подведомственных учреждений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</si>
  <si>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</si>
  <si>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</si>
  <si>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Иные  безвозмездные и безвозвратные перечисления</t>
  </si>
  <si>
    <t xml:space="preserve">Денежные выплаты мед. персоналу фельдшерско-акушерских пунктов, врачам, фельдшерам и мед. сестрам скорой мед. помощи  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</si>
  <si>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</si>
  <si>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</si>
  <si>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</si>
  <si>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</si>
  <si>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</si>
  <si>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функции органами местного самоуправления</t>
  </si>
  <si>
    <t>500</t>
  </si>
  <si>
    <t>Центральный аппарат</t>
  </si>
  <si>
    <t>0020400</t>
  </si>
  <si>
    <t>Государственная регистрация актов гражданского состояния</t>
  </si>
  <si>
    <t>0013800</t>
  </si>
  <si>
    <t>4400000</t>
  </si>
  <si>
    <t>4409900</t>
  </si>
  <si>
    <t>001</t>
  </si>
  <si>
    <t>Муниципальные целевые программы</t>
  </si>
  <si>
    <t>7950000</t>
  </si>
  <si>
    <t>Выполнение функций органами местного самоуправления</t>
  </si>
  <si>
    <t>Защита населения и территории от последствий ЧС природного и техногенного характера</t>
  </si>
  <si>
    <t>Мероприятия по предупреждению и ликвидации последствий чрезвычайных стихийных бедствий</t>
  </si>
  <si>
    <t>2180000</t>
  </si>
  <si>
    <t xml:space="preserve">Предупреждение и ликвидация последствий чрезвычайных ситуаций и стихийных бедствий природного и техногенного характера  </t>
  </si>
  <si>
    <t>2180100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</si>
  <si>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</si>
  <si>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</si>
  <si>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2479900</t>
  </si>
  <si>
    <t>Муниципальная целевая программа «Развитие сельского хозяйства Большесельского муниципального района на 2008-20012гг»</t>
  </si>
  <si>
    <t>7950200</t>
  </si>
  <si>
    <t>Мероприятия в области  сельскохозяйственного производства</t>
  </si>
  <si>
    <t>342</t>
  </si>
  <si>
    <t>Субсидии юридическим лицам</t>
  </si>
  <si>
    <t>006</t>
  </si>
  <si>
    <t>3150000</t>
  </si>
  <si>
    <t>Поддержка дорожного хозяйства</t>
  </si>
  <si>
    <t>3150200</t>
  </si>
  <si>
    <t>Региональные целевые программы</t>
  </si>
  <si>
    <t>5220000</t>
  </si>
  <si>
    <t xml:space="preserve">Областная целевая программа «Развитие субъектов малого и среднего предпринимательства Ярославской области» </t>
  </si>
  <si>
    <t>5223100</t>
  </si>
  <si>
    <t>Областная целевая программа «Развитие субъектов малого и среднего предпринимательства Ярославской области» в части реализации муниципальных программ развития  субъектов малого и среднего  предпринимательства</t>
  </si>
  <si>
    <t>5223300</t>
  </si>
  <si>
    <t>7950300</t>
  </si>
  <si>
    <t>605</t>
  </si>
  <si>
    <t>Другие вопросы в области охраны окружающей среды</t>
  </si>
  <si>
    <t>Бюджетные инвестиции</t>
  </si>
  <si>
    <t>003</t>
  </si>
  <si>
    <t>Учреждения по внешкольной работе с детьми</t>
  </si>
  <si>
    <t>4230000</t>
  </si>
  <si>
    <t>4239900</t>
  </si>
  <si>
    <t xml:space="preserve">Муниципальные  целевые программы </t>
  </si>
  <si>
    <t>Муниципальная целевая программа «Молодежь»</t>
  </si>
  <si>
    <t>7950500</t>
  </si>
  <si>
    <t>7950600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</si>
  <si>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</si>
  <si>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</si>
  <si>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</si>
  <si>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</si>
  <si>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</si>
  <si>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</si>
  <si>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Комплектование книжных фондов библиотек муниципальных образований</t>
  </si>
  <si>
    <t xml:space="preserve">Физкультурно-оздоровительная работа и спортивные мероприятия </t>
  </si>
  <si>
    <t>5120000</t>
  </si>
  <si>
    <t>Мероприятия в области здравоохранения, спорта и физической культуры, туризма</t>
  </si>
  <si>
    <t>5129700</t>
  </si>
  <si>
    <t>1003</t>
  </si>
  <si>
    <t>Социальная помощь</t>
  </si>
  <si>
    <t>5050000</t>
  </si>
  <si>
    <t>Мероприятия в области социальной политики</t>
  </si>
  <si>
    <t>5053300</t>
  </si>
  <si>
    <t>Социальные выплаты</t>
  </si>
  <si>
    <t>005</t>
  </si>
  <si>
    <t>099</t>
  </si>
  <si>
    <t>068</t>
  </si>
  <si>
    <t>1006</t>
  </si>
  <si>
    <t>Реализация государственных функций в области социальной политики</t>
  </si>
  <si>
    <t>5140000</t>
  </si>
  <si>
    <t>Субсидии  отдельным общественным организациям  и иным некоммерческим объединениям</t>
  </si>
  <si>
    <t>5140500</t>
  </si>
  <si>
    <t>Субсидии некоммерческим организациям</t>
  </si>
  <si>
    <t>019</t>
  </si>
  <si>
    <t>705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</si>
  <si>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</si>
  <si>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</si>
  <si>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</si>
  <si>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</si>
  <si>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</si>
  <si>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</si>
  <si>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</si>
  <si>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0700000</t>
  </si>
  <si>
    <t>Резервные фонды местных администраций</t>
  </si>
  <si>
    <t>0700500</t>
  </si>
  <si>
    <t>Выравнивание бюджетной обеспеченности</t>
  </si>
  <si>
    <t>5160000</t>
  </si>
  <si>
    <t>Выравнивание бюджетной обеспеченности из регионального фонда финансовой поддержки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</si>
  <si>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</si>
  <si>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</si>
  <si>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</si>
  <si>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5160130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</si>
  <si>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</si>
  <si>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</si>
  <si>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</si>
  <si>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</si>
  <si>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Иные межбюджетные трансферты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</si>
  <si>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</si>
  <si>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</si>
  <si>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5210600</t>
  </si>
  <si>
    <t>Школы-детские сады, школы начальные, неполные средние и средние</t>
  </si>
  <si>
    <t>1002</t>
  </si>
  <si>
    <t>Учреждения социального обслуживания населения</t>
  </si>
  <si>
    <t>Доплаты к пенсиям, дополнительное пенсионное обеспечение</t>
  </si>
  <si>
    <t>Доплаты к пенсиям государственных служащих субъектов РФ и муниципальных служащих</t>
  </si>
  <si>
    <t>Единовременное пособие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</si>
  <si>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</si>
  <si>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>Обеспечение мер социальной поддержки для лиц, награжденных знаком «Почетный донор России», «Почетный донор СССР»</t>
  </si>
  <si>
    <t xml:space="preserve">Ежемесячное пособие на ребенка </t>
  </si>
  <si>
    <t xml:space="preserve">Социальные выплаты 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</si>
  <si>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</si>
  <si>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</si>
  <si>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</si>
  <si>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</si>
  <si>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</si>
  <si>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</si>
  <si>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Оказание других видов социальной помощи</t>
  </si>
  <si>
    <t>Меры в области социальной политики</t>
  </si>
  <si>
    <t>Организационно-воспитательная работа с молодежью</t>
  </si>
  <si>
    <t>Проведение мероприятий для детей и молодежи</t>
  </si>
  <si>
    <t>Областные целевые программы</t>
  </si>
  <si>
    <t>Мероприятия в области коммунального хозяйства</t>
  </si>
  <si>
    <t>Детские дошкольные учреждения</t>
  </si>
  <si>
    <t>4200000</t>
  </si>
  <si>
    <t>4209900</t>
  </si>
  <si>
    <t>Областная целевая программа «Обеспечение доступности  дошкольного образования в Ярославской области»</t>
  </si>
  <si>
    <t>5221200</t>
  </si>
  <si>
    <t>Выплата единовременного пособия при всех формах устройства детей, лишенных родительского попечения в семью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</si>
  <si>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</si>
  <si>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 xml:space="preserve">Содержание ребенка в семье опекуна и приемной семье, а также оплата труда приемного родителя 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</si>
  <si>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</si>
  <si>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</si>
  <si>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</si>
  <si>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Всего расходов</t>
  </si>
  <si>
    <t>0709</t>
  </si>
  <si>
    <t>Условно утвержденные расходы</t>
  </si>
  <si>
    <t xml:space="preserve">ВСЕГО </t>
  </si>
  <si>
    <t xml:space="preserve">Собрания представителей  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</si>
  <si>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</si>
  <si>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</si>
  <si>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</si>
  <si>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022</t>
  </si>
  <si>
    <t xml:space="preserve">Областная комплексная целевая программа "Семья и дети" </t>
  </si>
  <si>
    <t>Мероприятия в сфере образования</t>
  </si>
  <si>
    <t>Областная комплексная целевая программа "Семья и дети" подпрограмма "Дети - сироты"</t>
  </si>
  <si>
    <t>Реализация мер социальной поддержки отдельных категорий граждан</t>
  </si>
  <si>
    <t>0105</t>
  </si>
  <si>
    <t>Судебная система</t>
  </si>
  <si>
    <t xml:space="preserve">Реализация мероприятий в рамках программы по энергосбережению </t>
  </si>
  <si>
    <t>Выплаты патронатной семье на содержание подопечных детей.</t>
  </si>
  <si>
    <t>Оплата труда патронатного родителя.</t>
  </si>
  <si>
    <t>Компенсация выпадающих доходов организациям, предоставляющим населению услуги теплоснабжения по тарифам, обеспечивающим  возмещение издержек.</t>
  </si>
  <si>
    <t>747</t>
  </si>
  <si>
    <t>проведение мероприятий для детей и молодежи</t>
  </si>
  <si>
    <t>749</t>
  </si>
  <si>
    <t>Мероприятия по отдыху, оздоровлению и занятости.</t>
  </si>
  <si>
    <t>007</t>
  </si>
  <si>
    <t>Поддержка мер  по обеспечению сбалансированности бюджетов поселений и районов</t>
  </si>
  <si>
    <t>Прочие дотации</t>
  </si>
  <si>
    <t>Областная целевая программа «Поддержка потребительского рынка на селе»</t>
  </si>
  <si>
    <t>Областная комплексная целевая программа "Семья и дети" подпрограмма "Отдых , оздоровление и занятость детей".</t>
  </si>
  <si>
    <t>0920300</t>
  </si>
  <si>
    <t>Ведомственная структура расходов районного бюджета на 2011 год</t>
  </si>
  <si>
    <t xml:space="preserve">Приложение 9  к решению </t>
  </si>
  <si>
    <t xml:space="preserve"> Приложение 7 к решению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</si>
  <si>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</si>
  <si>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</si>
  <si>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</si>
  <si>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</si>
  <si>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</si>
  <si>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0402</t>
  </si>
  <si>
    <t>Топливно-энергетический комплекс</t>
  </si>
  <si>
    <t>0504</t>
  </si>
  <si>
    <t>Прикладные научные исследования в области жилищно-коммунального хозяйства</t>
  </si>
  <si>
    <t>Здравоохранение</t>
  </si>
  <si>
    <t>1102</t>
  </si>
  <si>
    <t>1200</t>
  </si>
  <si>
    <t>Средства массовой информации</t>
  </si>
  <si>
    <t>Массовый спорт</t>
  </si>
  <si>
    <t>1202</t>
  </si>
  <si>
    <t>Периодическая  печать и издательства</t>
  </si>
  <si>
    <t>1300</t>
  </si>
  <si>
    <t>Обслуживание государственного и муниципального 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</si>
  <si>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</si>
  <si>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</si>
  <si>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</si>
  <si>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</si>
  <si>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1402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</si>
  <si>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</si>
  <si>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</si>
  <si>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</si>
  <si>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</si>
  <si>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</si>
  <si>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Расходы районного бюджета муниципального района по функциональной классификации расходов бюджетов Российской Федерации по бюджетным средствам на 2011год</t>
  </si>
  <si>
    <t>(руб.)</t>
  </si>
  <si>
    <t>2011 год</t>
  </si>
  <si>
    <t>Культура и кинематография</t>
  </si>
  <si>
    <t xml:space="preserve">                                       руб. </t>
  </si>
  <si>
    <t>Главный распорядитель, распорядитель</t>
  </si>
  <si>
    <t>Функц. классификатор</t>
  </si>
  <si>
    <t>Целевая статья</t>
  </si>
  <si>
    <t>План 2011</t>
  </si>
  <si>
    <t>Функционирование высшего должностного лица субъекта РФ и муниципального образования</t>
  </si>
  <si>
    <t xml:space="preserve"> 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</si>
  <si>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Субвенция на осуществление полномочий по подготовке и проведению Всероссийской переписи населения </t>
  </si>
  <si>
    <t>0014300</t>
  </si>
  <si>
    <t>Профилактика безнадзорности и правонарушений несовершеннолетних</t>
  </si>
  <si>
    <t>060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</si>
  <si>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</si>
  <si>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Субсидия на реализацию областной целевой программы "Обеспечение муниципальных районов Ярославской области документами территориального планирования" </t>
  </si>
  <si>
    <t>Прикладные научные исследования в области жилищно- коммунального хозяйства</t>
  </si>
  <si>
    <t>Субсидия на реализацию областной целевой программы "Обращение с твердыми бытовыми отходами на территории Ярославской области"  в части обеспечения муниципальных образований Ярославской области  генеральными схемами очистки территорий</t>
  </si>
  <si>
    <t>Мероприятия в области здравоохранения</t>
  </si>
  <si>
    <t>067</t>
  </si>
  <si>
    <t>Областная целевая программа "Развитие агропромышленного комплекса и сельских территорий Ярославской области" в части софинансирования мероприятий федеральной целевой программы "Социальное развитие села до 2012 года"</t>
  </si>
  <si>
    <t>Субсидия на проведение мероприятий по улучшению жилищных условий граждан Российской Федерации, проживающих в сельской местности в части областных средств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</si>
  <si>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</si>
  <si>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Субсидия на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</si>
  <si>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 xml:space="preserve">Областная целевая программа "Реализация приоритетного национального проекта "Доступное и комфортное жилье - гражданам России" на территории Ярославской области" </t>
  </si>
  <si>
    <t>Субсидия на реализацию подпрограммы "Государственная поддержка граждан, проживающих на территории Ярославской области, в сфере ипотечного кредитования"</t>
  </si>
  <si>
    <t>Реализация государственных функций, связанных с общегосударственным управлением</t>
  </si>
  <si>
    <t>0920000</t>
  </si>
  <si>
    <t/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</si>
  <si>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</si>
  <si>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432 02 01</t>
  </si>
  <si>
    <t xml:space="preserve">Областная целевая программа "Семья и дети Ярославии" </t>
  </si>
  <si>
    <t>5221308</t>
  </si>
  <si>
    <t>5221309</t>
  </si>
  <si>
    <t>1004</t>
  </si>
  <si>
    <t xml:space="preserve">Субсидия на реализацию подпрограммы "Семья и дети" областной целевой программы "Семья и дети Ярославии" </t>
  </si>
  <si>
    <t>5221306</t>
  </si>
  <si>
    <t>Дотация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</si>
  <si>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</si>
  <si>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обеспечение деятельности подведомственных учреждений </t>
  </si>
  <si>
    <t>выполнение функций бюджетными учреждениями</t>
  </si>
  <si>
    <t>Проведение мероприятий для детей и молодежи в части реализации  ВЦП "Молодежь"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</si>
  <si>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</si>
  <si>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7951300</t>
  </si>
  <si>
    <t>Учреждения культуры и мероприятия в сфере культуры и кинематографии</t>
  </si>
  <si>
    <t>4400200</t>
  </si>
  <si>
    <t>779</t>
  </si>
  <si>
    <t>Мероприятия в области физической культуры и спорта</t>
  </si>
  <si>
    <t>4400100</t>
  </si>
  <si>
    <t>Мероприятия в сфере средств массовой информации</t>
  </si>
  <si>
    <t>1. Администрация Большесельского муниципального района</t>
  </si>
  <si>
    <t>2. Финансовое управление администрации  Большесельского муниципального района</t>
  </si>
  <si>
    <t>4. Муниципальное учреждение Большесельский молодежный центр</t>
  </si>
  <si>
    <t>718</t>
  </si>
  <si>
    <t>5. муниципальное учреждение Большесельского муниципального района Ярославской области "Управление образования администрации Большесельского муниципального района"</t>
  </si>
  <si>
    <t>Расходы за счет средств от предпринимательской и иной приносящей доход деятельности.</t>
  </si>
  <si>
    <t>3. Управление социальной защиты населения администрации Большесельского муниципального района</t>
  </si>
  <si>
    <t>Мероприятия в сфере  культуры  и кинематографии</t>
  </si>
  <si>
    <t>7950700</t>
  </si>
  <si>
    <t>Муниципальная целевая программа "Развитие муниципальной службы в Большесельском муниципальном районе</t>
  </si>
  <si>
    <t>7951500</t>
  </si>
  <si>
    <t>7951400</t>
  </si>
  <si>
    <t>5053600</t>
  </si>
  <si>
    <t>Подпрограмма "Временное трудоустройство и содействие занятости молодежи в свободное от  учебы время"</t>
  </si>
  <si>
    <t>7950501</t>
  </si>
  <si>
    <t>Подпрограмма "Молодежь"</t>
  </si>
  <si>
    <t>Подпрограмма "Содействие социальной адаптации молодых семей"</t>
  </si>
  <si>
    <t>7950503</t>
  </si>
  <si>
    <t>Мероприятия в области строительства, архитектуры и градостроительства</t>
  </si>
  <si>
    <t>3380000</t>
  </si>
  <si>
    <t>Муниципальная целевая программа "Противодействие коррупции в Большесельском муниципальном районе"</t>
  </si>
  <si>
    <t>Муниципальная  целевая программа «Профилактика правонарушений в   Большесельском муниципальном районе»</t>
  </si>
  <si>
    <t>7950400</t>
  </si>
  <si>
    <t>Муниципальная целевая программа «Поддержка развития внутреннего и въездного туризма на территории  муниципального района»</t>
  </si>
  <si>
    <t>Муниципальная целевая программа «Поддержка  потребительского рынка на селе»</t>
  </si>
  <si>
    <t>7951600</t>
  </si>
  <si>
    <t>Муниципальная целевая программа "Поддержка потребительского рынка на селе" в части  возмещения затрат индивидуальным предпринимателям, оказывающим социально значимые  бытовые услуги</t>
  </si>
  <si>
    <t>7951601</t>
  </si>
  <si>
    <t>Муниципальная целевая программа "Поддержка потребительского рынка на селе" в части  возмещения затрат индивидуальным предпринимателям, занимающимся доставкой  товаров в отдаленные сельские населенные пункты</t>
  </si>
  <si>
    <t>7951602</t>
  </si>
  <si>
    <t>Муниципальная целевая программа поддержки малого и  среднего предпринимательства в Большесельском муниципальном районе</t>
  </si>
  <si>
    <t>7952000</t>
  </si>
  <si>
    <t>ОЦП " Поддержка потребительского рынка на селе" в части возмещения затрат индивидуальным предпринимателям оказывающим социально значимые бытовые услуги.</t>
  </si>
  <si>
    <t>ОЦП " Поддержка  потребительского рынка на селе" в части возмещения затрат индивидуальным предпринимателям, занимающимся доставкой товаров в отдаленные сельские населённые пункты.</t>
  </si>
  <si>
    <t>Муниципальные целевые программы"Обращение с твердыми  бытовыми отходами на территории Большесельского муниципального района"</t>
  </si>
  <si>
    <t>7951900</t>
  </si>
  <si>
    <t>Муниципальная целевая программа «Патриотическое воспитание граждан Российской Федерации, проживающих на территории Большесельского муницуипального района»</t>
  </si>
  <si>
    <t>Районная целевая программа "Развитие и укрепление материальной технической базы  МУЗ Большесельская ЦРБ".</t>
  </si>
  <si>
    <t>Районная целевая программа  "Развитие и укрепление материальной технической базы  МУЗ Большесельская ЦРБ".</t>
  </si>
  <si>
    <t>7950100</t>
  </si>
  <si>
    <t>7951700</t>
  </si>
  <si>
    <t>Муниципальная целевая программа "Государственная поддержка молодых семей Большесельского муниципального района в приобретении (строительстве) жилья"</t>
  </si>
  <si>
    <t>Муниципальная  целевая программа "Развитие  агропромышленного комплекса и сельских территорий Большесельского муниципального района"</t>
  </si>
  <si>
    <t>7951800</t>
  </si>
  <si>
    <t>Районная целевая программа "Семья и дети Ярославии"</t>
  </si>
  <si>
    <t>7951000</t>
  </si>
  <si>
    <t>7951001</t>
  </si>
  <si>
    <t>7951002</t>
  </si>
  <si>
    <t>7951003</t>
  </si>
  <si>
    <t xml:space="preserve">Подпрограмма "Семья и дети" областной целевой программы "Семья и дети Ярославии" </t>
  </si>
  <si>
    <t>Муниципальные целевые программы "Профилактика правонарушений  в Большесельском муниципальном районе"</t>
  </si>
  <si>
    <t>Муни</t>
  </si>
  <si>
    <t>7950900</t>
  </si>
  <si>
    <t xml:space="preserve">Муниципальная  целеаяй программа "Комплексные меры противодействия злоупотреблению наркотиками и их незаконному обороту в Большесельском муниципальном районе" </t>
  </si>
  <si>
    <t>Областная целевая программа "Обеспечение доступности дошкольного образования в Ярославской области"</t>
  </si>
  <si>
    <t xml:space="preserve">Областная целевая программа "Комплексные меры противодействия злоупотреблению наркотиками и их незаконному обороту" </t>
  </si>
  <si>
    <t>Муниципальная целевая программа "Обеспечение доступности дошкольного образования в Большесельском муницпальном районе"</t>
  </si>
  <si>
    <t>7952100</t>
  </si>
  <si>
    <t>Муниципальная целевая программа "семья и дети Ярославии"</t>
  </si>
  <si>
    <t>Подпрограмма "Семья и дети" муниципальной целевой программы "Семья и дети Ярославии"</t>
  </si>
  <si>
    <t>Бюджетные  инвестиции</t>
  </si>
  <si>
    <t>7951004</t>
  </si>
  <si>
    <t>Муниципальная целевая программа  "О государственной поддержке  отдельных категорий граждан, проживающих в Большесельском муниципальном районе по проведению ремонта жилых помещений и (или) работ, направленных на повышение уровня обеспеченности их коммунальными услугами"</t>
  </si>
  <si>
    <t>7952200</t>
  </si>
  <si>
    <t>Межбюджетные трансферты</t>
  </si>
  <si>
    <t>5210000</t>
  </si>
  <si>
    <t>Муниципальная целевая программа "Условия трудового соперничества и мероприятия поощрения работников сельского хозяйства Большесельского муниципального района"</t>
  </si>
  <si>
    <t>Муниципальная целевая программа "Развитие автомобильного пассажирского транспорта общего пользования на территории Большесельского муниципального района "</t>
  </si>
  <si>
    <t>Муниципальная целевая программа "Развитие сети автомобильных дорог общего пользования местного значения Большесельского муниципального района "</t>
  </si>
  <si>
    <t>Проведение мероприятий для детей и молодежи в части реализации ведомственной целевой программы "Патриотическое воспитание молодежи Ярославской области"</t>
  </si>
  <si>
    <t>Муниципальная целевая программа" Государственная поддержка граждан, проживающих на территории Большесельского муниципального  района, в сфере ипотечного кредитования"</t>
  </si>
  <si>
    <t>4440000</t>
  </si>
  <si>
    <t>4440100</t>
  </si>
  <si>
    <t>Подпрограмма "Ярославские каникулы" областной целевой программы "Семья и дети Ярославии" в части оздоровления и отдыха детей</t>
  </si>
  <si>
    <t>Подпрограмма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</si>
  <si>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Подпрограмма "Ярославские каникулы" районной целевой программы "Семья и дети Ярославии" в части оздоровления и отдыха детей</t>
  </si>
  <si>
    <t>Подпрограмма "Ярославские каникулы" районной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</si>
  <si>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Подпрограмма "Одаренные дети" районной целевой программы "Семья и дети Ярославии"</t>
  </si>
  <si>
    <t xml:space="preserve">Областная целевая программа "Профилактика правонарушений в Ярославской области" </t>
  </si>
  <si>
    <t>5200900</t>
  </si>
  <si>
    <t>5222900</t>
  </si>
  <si>
    <t>Природоохранные мероприятия</t>
  </si>
  <si>
    <t>4100100</t>
  </si>
  <si>
    <t>5226004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</si>
  <si>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</si>
  <si>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>Областная комплексная целевая программа "Семья и дети" подпрограмма "Семья"</t>
  </si>
  <si>
    <t>Подпрограмма "Семья и дети" районной целевой программы "Семья и дети Ярославии"</t>
  </si>
  <si>
    <t>Проведение мероприятий по повышению энергоэффективности в рамках областной целевой программы "Энергосбережение и повышение энергоэффективности в Ярославской области"</t>
  </si>
  <si>
    <t>5224005</t>
  </si>
  <si>
    <t>5225803</t>
  </si>
  <si>
    <t>020</t>
  </si>
  <si>
    <t>Областная целевая программа "Комплексная программа модернизации и реформирования жилищно-коммунального хозяйства Ярославской области" в части мероприятий по строительству систем объектов теплоснабжения и газификации"</t>
  </si>
  <si>
    <t>0600</t>
  </si>
  <si>
    <t>Охрана окружающей среды</t>
  </si>
  <si>
    <t>Реализация мероприятий в рамках программы по  энергосбережению</t>
  </si>
  <si>
    <t>Муниципальная целевая программа "Энергосбережение на территории Большесельского муниципального района"</t>
  </si>
  <si>
    <t>7950800</t>
  </si>
  <si>
    <t xml:space="preserve">Муниципальнае целевая программа "Комплексная программа модернизации и реформирования жилищно-коммунального хозяйства Большесельского муниципального района" </t>
  </si>
  <si>
    <t>Муниципальнае целевая программа "Комплексная программа модернизации и реформирования жилищно-коммунального хозяйства Большесельского муниципального района" , в части проектных работ по строительству межпоселкового газопровода с. Большое село - д.Дунилово</t>
  </si>
  <si>
    <t>7952300</t>
  </si>
  <si>
    <t>7952301</t>
  </si>
  <si>
    <t>7952302</t>
  </si>
  <si>
    <t>Муниципальнае целевая программа "Комплексная программа модернизации и реформирования жилищно-коммунального хозяйства Большесельского муниципального района" , в части газификации правобережной части с. Большое село</t>
  </si>
  <si>
    <t>Областная целевая программа "Комлексная программа модернизации и реформирования жилищно-коммунального хозяйства в Ярославской области", в части мероприятий по строительству систем объектов теплоснабжения и газификации</t>
  </si>
  <si>
    <t>Субсидияна проведение мероприятий по улучшению жилищных условий граждан Российской Федерации, проживающих в сельской местности</t>
  </si>
  <si>
    <t>1001102</t>
  </si>
  <si>
    <t>Иные межбюджетные трансферты на обеспечение равной доступности жилищно-коммунальных услуг для населения</t>
  </si>
  <si>
    <t>5210303</t>
  </si>
  <si>
    <t>Софинансирование объектов капитального строительства государственной собственности субъектов Российской  Федерации (объектов капитального строительства собственности  муницпальных образований)</t>
  </si>
  <si>
    <t xml:space="preserve">Субсидия на реализацию  подпрограммы "Государственная поддержка граждан, проживающих на территории Ярославской области, в сфере ипотечного кредитования" </t>
  </si>
  <si>
    <t>5226003</t>
  </si>
  <si>
    <t>Реформирование муниципальных финансов</t>
  </si>
  <si>
    <t>5180200</t>
  </si>
  <si>
    <t>Ведомственная целевая программа "Развитие  системы мер социальной  поддержки населения Ярославской области"</t>
  </si>
  <si>
    <t>5140102</t>
  </si>
  <si>
    <t>5223502</t>
  </si>
  <si>
    <t>Мероприятия по оздоровлению детей</t>
  </si>
  <si>
    <t>4320201</t>
  </si>
  <si>
    <t xml:space="preserve">Мероприятия по   отдыху и оздровлению </t>
  </si>
  <si>
    <t>Субсидия на реализацию подпрограммы "Ярославские каникулы "  областной целевой  "Семья и дети Ярославии" в части оплаты стоимости наборов продуктов  питания в лагерях с  дневной формой пребывания детей, расположенных на территории Ярославской области</t>
  </si>
  <si>
    <t>Районная целевая  программа "Семья и дети Ярославии"</t>
  </si>
  <si>
    <t>Подпрограмма "Ярославские каникулы" районной целевой  программы "Семья и дети Ярославии" оздоровления и отдыха детей</t>
  </si>
  <si>
    <t>Подпрограммы "Ярославские каникулы "  районной  целевой  программы "Семья и дети Ярославии" в части оплаты стоимости наборов продуктов  питания в лагерях с  дневной формой пребывания детей, расположенных на территории Ярославской области</t>
  </si>
  <si>
    <t>Субсидия на реализацию подпрограммы "Ярославские каникулы "  областной целевой   программы"Семья и дети Ярославии" в части оздоровления и отдыха детей</t>
  </si>
  <si>
    <t>010</t>
  </si>
  <si>
    <t>Фонд софинансирования</t>
  </si>
  <si>
    <t>Реализация  мероприятий в рамках программы по знергосбережению</t>
  </si>
  <si>
    <t>Мероприятия в области здравохранения</t>
  </si>
  <si>
    <t>5225706</t>
  </si>
  <si>
    <t xml:space="preserve">Мероприятия в области сельскохохяйственного производства </t>
  </si>
  <si>
    <t>5223101</t>
  </si>
  <si>
    <t>0980101</t>
  </si>
  <si>
    <t>0980201</t>
  </si>
  <si>
    <t>Прочие межбюджетные  трансферты бюджетам субьектов Российской Федерации и муниципальных образований общего характера</t>
  </si>
  <si>
    <t>5225101</t>
  </si>
  <si>
    <t>5221401</t>
  </si>
  <si>
    <t>Софинансирование обьектов капитального строительства государственной собственности субьектов Российской Федерации (обьектов  капитального строительства собственности муниципальных образований)</t>
  </si>
  <si>
    <t>5226001</t>
  </si>
  <si>
    <t>7952600</t>
  </si>
  <si>
    <t xml:space="preserve">Мероприятия в сфере культуры </t>
  </si>
  <si>
    <t>5226904</t>
  </si>
  <si>
    <t>024</t>
  </si>
  <si>
    <t>0700400</t>
  </si>
  <si>
    <t>Софинансирование обьектов капитального строительства государственной собственности субьектов Российской Федерации ( обьектов капитального строительства собственности муниципальных образований)</t>
  </si>
  <si>
    <t>5210118</t>
  </si>
  <si>
    <t>Фонд  софинансирования</t>
  </si>
  <si>
    <t>5225300</t>
  </si>
  <si>
    <t>Иные  межбюджетные трансферты</t>
  </si>
  <si>
    <t>5226902</t>
  </si>
  <si>
    <t>5226905</t>
  </si>
  <si>
    <t>социальные выплаты</t>
  </si>
  <si>
    <t>Прочие межбюджетные трансферты  бюджетам субьектов Российской Федерации и муниципальных образований</t>
  </si>
  <si>
    <t>Межбюджетные трансферты на оказание государственной поддержки победителям ежегодного областного конкурса проектов инновационных моделей работы по выявлению , поддержке и сопровождению одаренных детей</t>
  </si>
  <si>
    <t>5221313</t>
  </si>
  <si>
    <t xml:space="preserve">Подпрограмма "Одаренные дети"  районной целевой программы  "Семья и дети Ярославии" </t>
  </si>
  <si>
    <t>Мероприяти в сфере образования</t>
  </si>
  <si>
    <t>от  29.09.2011     № 233</t>
  </si>
  <si>
    <t>от 29.09.2011   № 233</t>
  </si>
  <si>
    <t>Субсидии некомерческим организациям</t>
  </si>
  <si>
    <t>7952700</t>
  </si>
  <si>
    <t>Выполнение функций бюджетными учреждениеями</t>
  </si>
  <si>
    <t>мероприятия  в сфере образования</t>
  </si>
  <si>
    <t>07005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</si>
</sst>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0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i/>
      <sz val="12"/>
      <name val="Arial"/>
      <family val="0"/>
    </font>
    <font>
      <b/>
      <sz val="14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7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7" xfId="17" applyNumberFormat="1" applyFont="1" applyFill="1" applyBorder="1" applyAlignment="1" applyProtection="1">
      <alignment horizontal="left" wrapText="1"/>
      <protection hidden="1"/>
    </xf>
    <xf numFmtId="0" fontId="1" fillId="0" borderId="7" xfId="17" applyNumberFormat="1" applyFont="1" applyFill="1" applyBorder="1" applyAlignment="1" applyProtection="1">
      <alignment horizontal="left" wrapText="1"/>
      <protection hidden="1"/>
    </xf>
    <xf numFmtId="4" fontId="7" fillId="0" borderId="8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49" fontId="7" fillId="0" borderId="7" xfId="17" applyNumberFormat="1" applyFont="1" applyFill="1" applyBorder="1" applyAlignment="1" applyProtection="1">
      <alignment horizontal="left" wrapText="1"/>
      <protection hidden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7" fillId="0" borderId="7" xfId="17" applyNumberFormat="1" applyFont="1" applyFill="1" applyBorder="1" applyAlignment="1" applyProtection="1">
      <alignment horizontal="left" wrapText="1"/>
      <protection hidden="1"/>
    </xf>
    <xf numFmtId="0" fontId="1" fillId="0" borderId="7" xfId="17" applyNumberFormat="1" applyFont="1" applyFill="1" applyBorder="1" applyAlignment="1" applyProtection="1">
      <alignment horizontal="left" wrapText="1"/>
      <protection hidden="1"/>
    </xf>
    <xf numFmtId="0" fontId="2" fillId="0" borderId="7" xfId="0" applyFont="1" applyFill="1" applyBorder="1" applyAlignment="1">
      <alignment horizontal="left" wrapText="1"/>
    </xf>
    <xf numFmtId="0" fontId="7" fillId="0" borderId="1" xfId="17" applyNumberFormat="1" applyFont="1" applyFill="1" applyBorder="1" applyAlignment="1" applyProtection="1">
      <alignment horizontal="center"/>
      <protection hidden="1"/>
    </xf>
    <xf numFmtId="49" fontId="7" fillId="0" borderId="1" xfId="17" applyNumberFormat="1" applyFont="1" applyFill="1" applyBorder="1" applyAlignment="1" applyProtection="1">
      <alignment horizontal="center" vertical="center"/>
      <protection hidden="1"/>
    </xf>
    <xf numFmtId="0" fontId="7" fillId="0" borderId="1" xfId="17" applyNumberFormat="1" applyFont="1" applyFill="1" applyBorder="1" applyAlignment="1" applyProtection="1">
      <alignment vertical="top" wrapText="1"/>
      <protection hidden="1"/>
    </xf>
    <xf numFmtId="0" fontId="7" fillId="0" borderId="7" xfId="17" applyNumberFormat="1" applyFont="1" applyFill="1" applyBorder="1" applyAlignment="1" applyProtection="1">
      <alignment vertical="top" wrapText="1"/>
      <protection hidden="1"/>
    </xf>
    <xf numFmtId="0" fontId="2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1" fillId="0" borderId="7" xfId="0" applyNumberFormat="1" applyFont="1" applyBorder="1" applyAlignment="1">
      <alignment horizontal="left" wrapText="1"/>
    </xf>
    <xf numFmtId="4" fontId="2" fillId="0" borderId="8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5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" fontId="12" fillId="0" borderId="8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4" fontId="5" fillId="0" borderId="8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wrapText="1"/>
    </xf>
    <xf numFmtId="49" fontId="14" fillId="0" borderId="7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" fontId="1" fillId="0" borderId="3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0" fontId="15" fillId="0" borderId="7" xfId="0" applyFont="1" applyBorder="1" applyAlignment="1">
      <alignment horizontal="left" wrapText="1"/>
    </xf>
    <xf numFmtId="0" fontId="16" fillId="0" borderId="0" xfId="0" applyFont="1" applyAlignment="1">
      <alignment/>
    </xf>
    <xf numFmtId="4" fontId="17" fillId="0" borderId="8" xfId="0" applyNumberFormat="1" applyFont="1" applyBorder="1" applyAlignment="1">
      <alignment horizontal="center" wrapText="1"/>
    </xf>
    <xf numFmtId="0" fontId="15" fillId="0" borderId="7" xfId="17" applyNumberFormat="1" applyFont="1" applyFill="1" applyBorder="1" applyAlignment="1" applyProtection="1">
      <alignment horizontal="left" wrapText="1"/>
      <protection hidden="1"/>
    </xf>
    <xf numFmtId="0" fontId="2" fillId="0" borderId="7" xfId="17" applyNumberFormat="1" applyFont="1" applyFill="1" applyBorder="1" applyAlignment="1" applyProtection="1">
      <alignment horizontal="left" wrapText="1"/>
      <protection hidden="1"/>
    </xf>
    <xf numFmtId="0" fontId="1" fillId="0" borderId="19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wrapText="1"/>
    </xf>
    <xf numFmtId="0" fontId="6" fillId="0" borderId="35" xfId="0" applyFont="1" applyBorder="1" applyAlignment="1">
      <alignment vertical="top" wrapText="1"/>
    </xf>
    <xf numFmtId="49" fontId="6" fillId="0" borderId="15" xfId="0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6"/>
  <sheetViews>
    <sheetView tabSelected="1" zoomScale="75" zoomScaleNormal="75" workbookViewId="0" topLeftCell="A1">
      <selection activeCell="G437" sqref="G437"/>
    </sheetView>
  </sheetViews>
  <sheetFormatPr defaultColWidth="9.140625" defaultRowHeight="12.75"/>
  <cols>
    <col min="1" max="1" width="103.140625" style="19" customWidth="1"/>
    <col min="2" max="2" width="10.8515625" style="22" customWidth="1"/>
    <col min="3" max="3" width="9.421875" style="20" customWidth="1"/>
    <col min="4" max="4" width="9.7109375" style="20" customWidth="1"/>
    <col min="5" max="5" width="8.28125" style="20" customWidth="1"/>
    <col min="6" max="6" width="20.57421875" style="21" customWidth="1"/>
    <col min="7" max="16384" width="9.140625" style="22" customWidth="1"/>
  </cols>
  <sheetData>
    <row r="1" spans="2:4" ht="15.75">
      <c r="B1" s="1"/>
      <c r="D1" s="20" t="s">
        <v>253</v>
      </c>
    </row>
    <row r="2" spans="2:4" ht="15.75">
      <c r="B2" s="1"/>
      <c r="D2" s="20" t="s">
        <v>227</v>
      </c>
    </row>
    <row r="3" spans="2:5" ht="15.75">
      <c r="B3" s="1"/>
      <c r="C3" s="153" t="s">
        <v>491</v>
      </c>
      <c r="D3" s="153"/>
      <c r="E3" s="153"/>
    </row>
    <row r="4" ht="15.75">
      <c r="B4" s="1"/>
    </row>
    <row r="5" spans="1:6" ht="38.25" customHeight="1">
      <c r="A5" s="158" t="s">
        <v>252</v>
      </c>
      <c r="B5" s="158"/>
      <c r="C5" s="158"/>
      <c r="D5" s="158"/>
      <c r="E5" s="158"/>
      <c r="F5" s="158"/>
    </row>
    <row r="6" spans="1:6" ht="16.5" thickBot="1">
      <c r="A6" s="159" t="s">
        <v>287</v>
      </c>
      <c r="B6" s="159"/>
      <c r="C6" s="159"/>
      <c r="D6" s="159"/>
      <c r="E6" s="159"/>
      <c r="F6" s="159"/>
    </row>
    <row r="7" spans="1:6" s="26" customFormat="1" ht="78.75" customHeight="1" thickBot="1">
      <c r="A7" s="23"/>
      <c r="B7" s="24" t="s">
        <v>288</v>
      </c>
      <c r="C7" s="24" t="s">
        <v>289</v>
      </c>
      <c r="D7" s="24" t="s">
        <v>290</v>
      </c>
      <c r="E7" s="24" t="s">
        <v>74</v>
      </c>
      <c r="F7" s="25" t="s">
        <v>291</v>
      </c>
    </row>
    <row r="8" spans="1:6" s="27" customFormat="1" ht="16.5" customHeight="1" thickBot="1">
      <c r="A8" s="101" t="s">
        <v>334</v>
      </c>
      <c r="B8" s="102">
        <v>704</v>
      </c>
      <c r="C8" s="96"/>
      <c r="D8" s="96"/>
      <c r="E8" s="96"/>
      <c r="F8" s="97">
        <f>F9+F13+F24+F27+F43+F47+F54+F65+F69+F76+F104+F107+F124+F132+F135+F143+F164+F183+F195+F210+F214+F224+F254+F261+F266+F270+F159</f>
        <v>124975933.28999999</v>
      </c>
    </row>
    <row r="9" spans="1:6" ht="18.75" customHeight="1">
      <c r="A9" s="99" t="s">
        <v>292</v>
      </c>
      <c r="B9" s="100"/>
      <c r="C9" s="93" t="s">
        <v>46</v>
      </c>
      <c r="D9" s="93"/>
      <c r="E9" s="93"/>
      <c r="F9" s="94">
        <f>F10</f>
        <v>1036700</v>
      </c>
    </row>
    <row r="10" spans="1:6" ht="34.5" customHeight="1">
      <c r="A10" s="31" t="s">
        <v>86</v>
      </c>
      <c r="B10" s="32"/>
      <c r="C10" s="33"/>
      <c r="D10" s="33" t="s">
        <v>87</v>
      </c>
      <c r="E10" s="33"/>
      <c r="F10" s="34">
        <f>F11</f>
        <v>1036700</v>
      </c>
    </row>
    <row r="11" spans="1:6" ht="17.25" customHeight="1">
      <c r="A11" s="31" t="s">
        <v>88</v>
      </c>
      <c r="B11" s="32"/>
      <c r="C11" s="33"/>
      <c r="D11" s="33" t="s">
        <v>89</v>
      </c>
      <c r="E11" s="33"/>
      <c r="F11" s="34">
        <f>F12</f>
        <v>1036700</v>
      </c>
    </row>
    <row r="12" spans="1:6" ht="14.25" customHeight="1">
      <c r="A12" s="35" t="s">
        <v>90</v>
      </c>
      <c r="B12" s="5"/>
      <c r="C12" s="36"/>
      <c r="D12" s="36"/>
      <c r="E12" s="36" t="s">
        <v>91</v>
      </c>
      <c r="F12" s="34">
        <v>1036700</v>
      </c>
    </row>
    <row r="13" spans="1:6" ht="31.5" customHeight="1">
      <c r="A13" s="28" t="s">
        <v>293</v>
      </c>
      <c r="B13" s="3"/>
      <c r="C13" s="29" t="s">
        <v>47</v>
      </c>
      <c r="D13" s="29"/>
      <c r="E13" s="29"/>
      <c r="F13" s="30">
        <f>F16+F21+F23</f>
        <v>16776251.68</v>
      </c>
    </row>
    <row r="14" spans="1:6" ht="32.25" customHeight="1">
      <c r="A14" s="31" t="s">
        <v>86</v>
      </c>
      <c r="B14" s="32"/>
      <c r="C14" s="33"/>
      <c r="D14" s="33" t="s">
        <v>87</v>
      </c>
      <c r="E14" s="33"/>
      <c r="F14" s="34">
        <f>F15</f>
        <v>16676251.68</v>
      </c>
    </row>
    <row r="15" spans="1:6" ht="18.75" customHeight="1">
      <c r="A15" s="31" t="s">
        <v>92</v>
      </c>
      <c r="B15" s="32"/>
      <c r="C15" s="33"/>
      <c r="D15" s="33" t="s">
        <v>93</v>
      </c>
      <c r="E15" s="33"/>
      <c r="F15" s="34">
        <f>F16</f>
        <v>16676251.68</v>
      </c>
    </row>
    <row r="16" spans="1:6" ht="20.25" customHeight="1">
      <c r="A16" s="35" t="s">
        <v>90</v>
      </c>
      <c r="B16" s="5"/>
      <c r="C16" s="36"/>
      <c r="D16" s="33"/>
      <c r="E16" s="36" t="s">
        <v>91</v>
      </c>
      <c r="F16" s="34">
        <v>16676251.68</v>
      </c>
    </row>
    <row r="17" spans="1:6" s="37" customFormat="1" ht="15.75" hidden="1">
      <c r="A17" s="28"/>
      <c r="B17" s="3"/>
      <c r="C17" s="29"/>
      <c r="D17" s="33"/>
      <c r="E17" s="29"/>
      <c r="F17" s="30">
        <f>F18</f>
        <v>0</v>
      </c>
    </row>
    <row r="18" spans="1:6" ht="18.75" customHeight="1" hidden="1">
      <c r="A18" s="31"/>
      <c r="B18" s="32"/>
      <c r="C18" s="33"/>
      <c r="D18" s="33"/>
      <c r="E18" s="36"/>
      <c r="F18" s="34">
        <f>F19</f>
        <v>0</v>
      </c>
    </row>
    <row r="19" spans="1:6" ht="15.75" hidden="1">
      <c r="A19" s="35"/>
      <c r="B19" s="5"/>
      <c r="C19" s="36"/>
      <c r="D19" s="33"/>
      <c r="E19" s="36"/>
      <c r="F19" s="34"/>
    </row>
    <row r="20" spans="1:6" ht="35.25" customHeight="1">
      <c r="A20" s="31" t="s">
        <v>421</v>
      </c>
      <c r="B20" s="5"/>
      <c r="C20" s="36"/>
      <c r="D20" s="33" t="s">
        <v>422</v>
      </c>
      <c r="E20" s="29"/>
      <c r="F20" s="34">
        <f>F21</f>
        <v>90000</v>
      </c>
    </row>
    <row r="21" spans="1:6" ht="21.75" customHeight="1">
      <c r="A21" s="35" t="s">
        <v>428</v>
      </c>
      <c r="B21" s="3"/>
      <c r="C21" s="29"/>
      <c r="D21" s="33"/>
      <c r="E21" s="36" t="s">
        <v>126</v>
      </c>
      <c r="F21" s="34">
        <v>90000</v>
      </c>
    </row>
    <row r="22" spans="1:6" ht="29.25" customHeight="1">
      <c r="A22" s="31" t="s">
        <v>429</v>
      </c>
      <c r="B22" s="32"/>
      <c r="C22" s="33"/>
      <c r="D22" s="33" t="s">
        <v>430</v>
      </c>
      <c r="E22" s="36"/>
      <c r="F22" s="34">
        <f>F23</f>
        <v>10000</v>
      </c>
    </row>
    <row r="23" spans="1:6" ht="19.5" customHeight="1">
      <c r="A23" s="35" t="s">
        <v>428</v>
      </c>
      <c r="B23" s="5"/>
      <c r="C23" s="36"/>
      <c r="D23" s="33"/>
      <c r="E23" s="36" t="s">
        <v>126</v>
      </c>
      <c r="F23" s="34">
        <v>10000</v>
      </c>
    </row>
    <row r="24" spans="1:6" ht="19.5" customHeight="1">
      <c r="A24" s="28" t="s">
        <v>8</v>
      </c>
      <c r="B24" s="3"/>
      <c r="C24" s="29" t="s">
        <v>49</v>
      </c>
      <c r="D24" s="105"/>
      <c r="E24" s="29"/>
      <c r="F24" s="30">
        <f>F25</f>
        <v>128855.92</v>
      </c>
    </row>
    <row r="25" spans="1:6" ht="19.5" customHeight="1">
      <c r="A25" s="31" t="s">
        <v>173</v>
      </c>
      <c r="B25" s="5"/>
      <c r="C25" s="36"/>
      <c r="D25" s="33" t="s">
        <v>174</v>
      </c>
      <c r="E25" s="36"/>
      <c r="F25" s="34">
        <f>F26</f>
        <v>128855.92</v>
      </c>
    </row>
    <row r="26" spans="1:6" ht="19.5" customHeight="1">
      <c r="A26" s="35" t="s">
        <v>170</v>
      </c>
      <c r="B26" s="5"/>
      <c r="C26" s="36"/>
      <c r="D26" s="33"/>
      <c r="E26" s="36" t="s">
        <v>171</v>
      </c>
      <c r="F26" s="34">
        <v>128855.92</v>
      </c>
    </row>
    <row r="27" spans="1:6" ht="18" customHeight="1">
      <c r="A27" s="28" t="s">
        <v>7</v>
      </c>
      <c r="B27" s="3"/>
      <c r="C27" s="29" t="s">
        <v>255</v>
      </c>
      <c r="D27" s="29"/>
      <c r="E27" s="29"/>
      <c r="F27" s="30">
        <f>F29+F31+F33+F36+F37+F40+F42</f>
        <v>2494812</v>
      </c>
    </row>
    <row r="28" spans="1:6" ht="16.5" customHeight="1">
      <c r="A28" s="31" t="s">
        <v>94</v>
      </c>
      <c r="B28" s="32"/>
      <c r="C28" s="33"/>
      <c r="D28" s="33" t="s">
        <v>95</v>
      </c>
      <c r="E28" s="33"/>
      <c r="F28" s="34">
        <f>F29</f>
        <v>900000</v>
      </c>
    </row>
    <row r="29" spans="1:6" ht="15.75">
      <c r="A29" s="35" t="s">
        <v>90</v>
      </c>
      <c r="B29" s="5"/>
      <c r="C29" s="36"/>
      <c r="D29" s="36"/>
      <c r="E29" s="36" t="s">
        <v>91</v>
      </c>
      <c r="F29" s="34">
        <v>900000</v>
      </c>
    </row>
    <row r="30" spans="1:6" ht="33" customHeight="1">
      <c r="A30" s="38" t="s">
        <v>294</v>
      </c>
      <c r="B30" s="32"/>
      <c r="C30" s="33"/>
      <c r="D30" s="33" t="s">
        <v>295</v>
      </c>
      <c r="E30" s="33"/>
      <c r="F30" s="34">
        <f>F31</f>
        <v>120000</v>
      </c>
    </row>
    <row r="31" spans="1:6" ht="17.25" customHeight="1">
      <c r="A31" s="35" t="s">
        <v>101</v>
      </c>
      <c r="B31" s="32"/>
      <c r="C31" s="33"/>
      <c r="D31" s="33"/>
      <c r="E31" s="33" t="s">
        <v>91</v>
      </c>
      <c r="F31" s="34">
        <v>120000</v>
      </c>
    </row>
    <row r="32" spans="1:6" ht="33.75" customHeight="1">
      <c r="A32" s="31" t="s">
        <v>228</v>
      </c>
      <c r="B32" s="32"/>
      <c r="C32" s="33"/>
      <c r="D32" s="33" t="s">
        <v>229</v>
      </c>
      <c r="E32" s="33"/>
      <c r="F32" s="34">
        <f>F33</f>
        <v>200000</v>
      </c>
    </row>
    <row r="33" spans="1:6" ht="15.75">
      <c r="A33" s="35" t="s">
        <v>101</v>
      </c>
      <c r="B33" s="32"/>
      <c r="C33" s="33"/>
      <c r="D33" s="33"/>
      <c r="E33" s="33" t="s">
        <v>91</v>
      </c>
      <c r="F33" s="34">
        <v>200000</v>
      </c>
    </row>
    <row r="34" spans="1:6" ht="17.25" customHeight="1">
      <c r="A34" s="31" t="s">
        <v>328</v>
      </c>
      <c r="B34" s="32"/>
      <c r="C34" s="33"/>
      <c r="D34" s="33" t="s">
        <v>96</v>
      </c>
      <c r="E34" s="33"/>
      <c r="F34" s="34">
        <f>F35</f>
        <v>1024812</v>
      </c>
    </row>
    <row r="35" spans="1:6" ht="21" customHeight="1">
      <c r="A35" s="31" t="s">
        <v>80</v>
      </c>
      <c r="B35" s="32"/>
      <c r="C35" s="33"/>
      <c r="D35" s="33" t="s">
        <v>97</v>
      </c>
      <c r="E35" s="33"/>
      <c r="F35" s="34">
        <f>F36</f>
        <v>1024812</v>
      </c>
    </row>
    <row r="36" spans="1:6" ht="15.75">
      <c r="A36" s="35" t="s">
        <v>77</v>
      </c>
      <c r="B36" s="5"/>
      <c r="C36" s="36"/>
      <c r="D36" s="36"/>
      <c r="E36" s="36" t="s">
        <v>98</v>
      </c>
      <c r="F36" s="34">
        <v>1024812</v>
      </c>
    </row>
    <row r="37" spans="1:6" ht="31.5">
      <c r="A37" s="35" t="s">
        <v>101</v>
      </c>
      <c r="B37" s="5"/>
      <c r="C37" s="36"/>
      <c r="D37" s="36" t="s">
        <v>468</v>
      </c>
      <c r="E37" s="36" t="s">
        <v>91</v>
      </c>
      <c r="F37" s="34">
        <v>200000</v>
      </c>
    </row>
    <row r="38" spans="1:6" ht="20.25" customHeight="1">
      <c r="A38" s="31" t="s">
        <v>99</v>
      </c>
      <c r="B38" s="32"/>
      <c r="C38" s="33"/>
      <c r="D38" s="33" t="s">
        <v>100</v>
      </c>
      <c r="E38" s="33"/>
      <c r="F38" s="34">
        <f>F39+F41</f>
        <v>50000</v>
      </c>
    </row>
    <row r="39" spans="1:6" ht="38.25" customHeight="1">
      <c r="A39" s="31" t="s">
        <v>354</v>
      </c>
      <c r="B39" s="32"/>
      <c r="C39" s="33"/>
      <c r="D39" s="33">
        <v>7951100</v>
      </c>
      <c r="E39" s="33"/>
      <c r="F39" s="34">
        <f>F40</f>
        <v>10000</v>
      </c>
    </row>
    <row r="40" spans="1:6" ht="19.5" customHeight="1">
      <c r="A40" s="35" t="s">
        <v>101</v>
      </c>
      <c r="B40" s="5"/>
      <c r="C40" s="36"/>
      <c r="D40" s="36"/>
      <c r="E40" s="36" t="s">
        <v>91</v>
      </c>
      <c r="F40" s="34">
        <v>10000</v>
      </c>
    </row>
    <row r="41" spans="1:6" ht="39" customHeight="1">
      <c r="A41" s="31" t="s">
        <v>343</v>
      </c>
      <c r="B41" s="32"/>
      <c r="C41" s="33"/>
      <c r="D41" s="33" t="s">
        <v>342</v>
      </c>
      <c r="E41" s="36"/>
      <c r="F41" s="34">
        <f>F42</f>
        <v>40000</v>
      </c>
    </row>
    <row r="42" spans="1:6" ht="19.5" customHeight="1">
      <c r="A42" s="35" t="s">
        <v>101</v>
      </c>
      <c r="B42" s="5"/>
      <c r="C42" s="36"/>
      <c r="D42" s="36"/>
      <c r="E42" s="36" t="s">
        <v>91</v>
      </c>
      <c r="F42" s="34">
        <v>40000</v>
      </c>
    </row>
    <row r="43" spans="1:6" ht="17.25" customHeight="1">
      <c r="A43" s="28" t="s">
        <v>10</v>
      </c>
      <c r="B43" s="3"/>
      <c r="C43" s="29" t="s">
        <v>51</v>
      </c>
      <c r="D43" s="29"/>
      <c r="E43" s="29"/>
      <c r="F43" s="30">
        <f>F44</f>
        <v>25000</v>
      </c>
    </row>
    <row r="44" spans="1:6" ht="18.75" customHeight="1">
      <c r="A44" s="31" t="s">
        <v>99</v>
      </c>
      <c r="B44" s="32"/>
      <c r="C44" s="33"/>
      <c r="D44" s="33" t="s">
        <v>100</v>
      </c>
      <c r="E44" s="33"/>
      <c r="F44" s="34">
        <f>F45</f>
        <v>25000</v>
      </c>
    </row>
    <row r="45" spans="1:6" ht="34.5" customHeight="1">
      <c r="A45" s="31" t="s">
        <v>355</v>
      </c>
      <c r="B45" s="32"/>
      <c r="C45" s="33"/>
      <c r="D45" s="33" t="s">
        <v>356</v>
      </c>
      <c r="E45" s="33"/>
      <c r="F45" s="34">
        <f>F46</f>
        <v>25000</v>
      </c>
    </row>
    <row r="46" spans="1:6" ht="18.75" customHeight="1">
      <c r="A46" s="35" t="s">
        <v>296</v>
      </c>
      <c r="B46" s="5"/>
      <c r="C46" s="36"/>
      <c r="D46" s="36"/>
      <c r="E46" s="36" t="s">
        <v>297</v>
      </c>
      <c r="F46" s="34">
        <v>25000</v>
      </c>
    </row>
    <row r="47" spans="1:6" ht="20.25" customHeight="1">
      <c r="A47" s="28" t="s">
        <v>102</v>
      </c>
      <c r="B47" s="3"/>
      <c r="C47" s="29" t="s">
        <v>52</v>
      </c>
      <c r="D47" s="29"/>
      <c r="E47" s="29"/>
      <c r="F47" s="30">
        <f>F50+F53</f>
        <v>638998</v>
      </c>
    </row>
    <row r="48" spans="1:6" ht="20.25" customHeight="1">
      <c r="A48" s="31" t="s">
        <v>103</v>
      </c>
      <c r="B48" s="32"/>
      <c r="C48" s="33"/>
      <c r="D48" s="33" t="s">
        <v>104</v>
      </c>
      <c r="E48" s="33"/>
      <c r="F48" s="34">
        <f>F49</f>
        <v>85000</v>
      </c>
    </row>
    <row r="49" spans="1:6" ht="30.75" customHeight="1">
      <c r="A49" s="31" t="s">
        <v>105</v>
      </c>
      <c r="B49" s="32"/>
      <c r="C49" s="33"/>
      <c r="D49" s="33" t="s">
        <v>106</v>
      </c>
      <c r="E49" s="33"/>
      <c r="F49" s="34">
        <f>F50</f>
        <v>85000</v>
      </c>
    </row>
    <row r="50" spans="1:6" ht="18.75" customHeight="1">
      <c r="A50" s="35" t="s">
        <v>101</v>
      </c>
      <c r="B50" s="5"/>
      <c r="C50" s="36"/>
      <c r="D50" s="36"/>
      <c r="E50" s="36" t="s">
        <v>91</v>
      </c>
      <c r="F50" s="34">
        <v>85000</v>
      </c>
    </row>
    <row r="51" spans="1:6" ht="28.5" customHeight="1">
      <c r="A51" s="31" t="s">
        <v>107</v>
      </c>
      <c r="B51" s="32"/>
      <c r="C51" s="33"/>
      <c r="D51" s="33" t="s">
        <v>108</v>
      </c>
      <c r="E51" s="33"/>
      <c r="F51" s="34">
        <f>F52</f>
        <v>553998</v>
      </c>
    </row>
    <row r="52" spans="1:6" ht="18.75" customHeight="1">
      <c r="A52" s="31" t="s">
        <v>80</v>
      </c>
      <c r="B52" s="32"/>
      <c r="C52" s="33"/>
      <c r="D52" s="33" t="s">
        <v>109</v>
      </c>
      <c r="E52" s="33"/>
      <c r="F52" s="34">
        <f>F53</f>
        <v>553998</v>
      </c>
    </row>
    <row r="53" spans="1:6" ht="15.75">
      <c r="A53" s="35" t="s">
        <v>77</v>
      </c>
      <c r="B53" s="5"/>
      <c r="C53" s="36"/>
      <c r="D53" s="36"/>
      <c r="E53" s="36" t="s">
        <v>98</v>
      </c>
      <c r="F53" s="34">
        <v>553998</v>
      </c>
    </row>
    <row r="54" spans="1:6" ht="18" customHeight="1">
      <c r="A54" s="28" t="s">
        <v>13</v>
      </c>
      <c r="B54" s="3"/>
      <c r="C54" s="29" t="s">
        <v>54</v>
      </c>
      <c r="D54" s="29"/>
      <c r="E54" s="29"/>
      <c r="F54" s="30">
        <f>F59+F64</f>
        <v>4163000</v>
      </c>
    </row>
    <row r="55" spans="1:6" ht="14.25" customHeight="1" hidden="1">
      <c r="A55" s="31"/>
      <c r="B55" s="32"/>
      <c r="C55" s="33"/>
      <c r="D55" s="33"/>
      <c r="E55" s="33"/>
      <c r="F55" s="34">
        <f>F56</f>
        <v>0</v>
      </c>
    </row>
    <row r="56" spans="1:6" ht="14.25" customHeight="1" hidden="1">
      <c r="A56" s="31"/>
      <c r="B56" s="32"/>
      <c r="C56" s="33"/>
      <c r="D56" s="33"/>
      <c r="E56" s="33"/>
      <c r="F56" s="34">
        <f>F57</f>
        <v>0</v>
      </c>
    </row>
    <row r="57" spans="1:6" ht="14.25" customHeight="1" hidden="1">
      <c r="A57" s="31"/>
      <c r="B57" s="32"/>
      <c r="C57" s="33"/>
      <c r="D57" s="33"/>
      <c r="E57" s="33"/>
      <c r="F57" s="34">
        <f>F58</f>
        <v>0</v>
      </c>
    </row>
    <row r="58" spans="1:6" ht="14.25" customHeight="1" hidden="1">
      <c r="A58" s="35"/>
      <c r="B58" s="5"/>
      <c r="C58" s="36"/>
      <c r="D58" s="36"/>
      <c r="E58" s="36"/>
      <c r="F58" s="34"/>
    </row>
    <row r="59" spans="1:6" ht="14.25" customHeight="1">
      <c r="A59" s="35" t="s">
        <v>463</v>
      </c>
      <c r="B59" s="5"/>
      <c r="C59" s="36"/>
      <c r="D59" s="36" t="s">
        <v>462</v>
      </c>
      <c r="E59" s="36" t="s">
        <v>113</v>
      </c>
      <c r="F59" s="34">
        <v>3963000</v>
      </c>
    </row>
    <row r="60" spans="1:6" ht="15" customHeight="1">
      <c r="A60" s="31" t="s">
        <v>99</v>
      </c>
      <c r="B60" s="32"/>
      <c r="C60" s="33"/>
      <c r="D60" s="33" t="s">
        <v>100</v>
      </c>
      <c r="E60" s="33"/>
      <c r="F60" s="34">
        <f>F61+F63</f>
        <v>200000</v>
      </c>
    </row>
    <row r="61" spans="1:6" ht="31.5" customHeight="1" hidden="1">
      <c r="A61" s="31" t="s">
        <v>110</v>
      </c>
      <c r="B61" s="32"/>
      <c r="C61" s="33"/>
      <c r="D61" s="33" t="s">
        <v>111</v>
      </c>
      <c r="E61" s="33"/>
      <c r="F61" s="34"/>
    </row>
    <row r="62" spans="1:6" ht="21.75" customHeight="1" hidden="1">
      <c r="A62" s="35" t="s">
        <v>112</v>
      </c>
      <c r="B62" s="32"/>
      <c r="C62" s="33"/>
      <c r="D62" s="33"/>
      <c r="E62" s="36" t="s">
        <v>113</v>
      </c>
      <c r="F62" s="34"/>
    </row>
    <row r="63" spans="1:6" ht="31.5" customHeight="1">
      <c r="A63" s="31" t="s">
        <v>400</v>
      </c>
      <c r="B63" s="32"/>
      <c r="C63" s="33"/>
      <c r="D63" s="33" t="s">
        <v>327</v>
      </c>
      <c r="E63" s="33"/>
      <c r="F63" s="34">
        <f>F64</f>
        <v>200000</v>
      </c>
    </row>
    <row r="64" spans="1:6" ht="15.75">
      <c r="A64" s="35" t="s">
        <v>112</v>
      </c>
      <c r="B64" s="5"/>
      <c r="C64" s="36"/>
      <c r="D64" s="36"/>
      <c r="E64" s="36" t="s">
        <v>113</v>
      </c>
      <c r="F64" s="34">
        <v>200000</v>
      </c>
    </row>
    <row r="65" spans="1:6" ht="15.75">
      <c r="A65" s="28" t="s">
        <v>14</v>
      </c>
      <c r="B65" s="3"/>
      <c r="C65" s="29" t="s">
        <v>55</v>
      </c>
      <c r="D65" s="29"/>
      <c r="E65" s="29"/>
      <c r="F65" s="30">
        <f>F66</f>
        <v>2000000</v>
      </c>
    </row>
    <row r="66" spans="1:6" ht="18" customHeight="1">
      <c r="A66" s="31" t="s">
        <v>99</v>
      </c>
      <c r="B66" s="32"/>
      <c r="C66" s="33"/>
      <c r="D66" s="33" t="s">
        <v>100</v>
      </c>
      <c r="E66" s="33"/>
      <c r="F66" s="34">
        <f>F67</f>
        <v>2000000</v>
      </c>
    </row>
    <row r="67" spans="1:6" ht="33.75" customHeight="1">
      <c r="A67" s="31" t="s">
        <v>401</v>
      </c>
      <c r="B67" s="32"/>
      <c r="C67" s="33"/>
      <c r="D67" s="33" t="s">
        <v>344</v>
      </c>
      <c r="E67" s="33"/>
      <c r="F67" s="34">
        <f>F68</f>
        <v>2000000</v>
      </c>
    </row>
    <row r="68" spans="1:6" ht="15.75">
      <c r="A68" s="35" t="s">
        <v>114</v>
      </c>
      <c r="B68" s="5"/>
      <c r="C68" s="36"/>
      <c r="D68" s="36"/>
      <c r="E68" s="36" t="s">
        <v>115</v>
      </c>
      <c r="F68" s="34">
        <v>2000000</v>
      </c>
    </row>
    <row r="69" spans="1:6" ht="15.75">
      <c r="A69" s="28" t="s">
        <v>15</v>
      </c>
      <c r="B69" s="3"/>
      <c r="C69" s="29" t="s">
        <v>56</v>
      </c>
      <c r="D69" s="29"/>
      <c r="E69" s="29"/>
      <c r="F69" s="30">
        <f>F70+F74</f>
        <v>2211616.9</v>
      </c>
    </row>
    <row r="70" spans="1:6" ht="21" customHeight="1">
      <c r="A70" s="31" t="s">
        <v>99</v>
      </c>
      <c r="B70" s="32"/>
      <c r="C70" s="33"/>
      <c r="D70" s="33" t="s">
        <v>100</v>
      </c>
      <c r="E70" s="33"/>
      <c r="F70" s="34">
        <f>F71</f>
        <v>211000</v>
      </c>
    </row>
    <row r="71" spans="1:6" ht="36.75" customHeight="1">
      <c r="A71" s="31" t="s">
        <v>402</v>
      </c>
      <c r="B71" s="32"/>
      <c r="C71" s="33"/>
      <c r="D71" s="33" t="s">
        <v>345</v>
      </c>
      <c r="E71" s="33"/>
      <c r="F71" s="34">
        <f>F72+F73</f>
        <v>211000</v>
      </c>
    </row>
    <row r="72" spans="1:6" ht="15" customHeight="1">
      <c r="A72" s="39" t="s">
        <v>128</v>
      </c>
      <c r="B72" s="32"/>
      <c r="C72" s="33"/>
      <c r="D72" s="33"/>
      <c r="E72" s="33" t="s">
        <v>129</v>
      </c>
      <c r="F72" s="34">
        <v>191816.24</v>
      </c>
    </row>
    <row r="73" spans="1:6" ht="15" customHeight="1">
      <c r="A73" s="39" t="s">
        <v>90</v>
      </c>
      <c r="B73" s="32"/>
      <c r="C73" s="33"/>
      <c r="D73" s="33"/>
      <c r="E73" s="33" t="s">
        <v>91</v>
      </c>
      <c r="F73" s="34">
        <v>19183.76</v>
      </c>
    </row>
    <row r="74" spans="1:6" ht="35.25" customHeight="1">
      <c r="A74" s="38" t="s">
        <v>298</v>
      </c>
      <c r="B74" s="32"/>
      <c r="C74" s="33"/>
      <c r="D74" s="33">
        <v>3150201</v>
      </c>
      <c r="E74" s="33"/>
      <c r="F74" s="34">
        <f>F75</f>
        <v>2000616.9</v>
      </c>
    </row>
    <row r="75" spans="1:6" ht="15.75">
      <c r="A75" s="39" t="s">
        <v>128</v>
      </c>
      <c r="B75" s="5"/>
      <c r="C75" s="36"/>
      <c r="D75" s="36"/>
      <c r="E75" s="36" t="s">
        <v>129</v>
      </c>
      <c r="F75" s="34">
        <v>2000616.9</v>
      </c>
    </row>
    <row r="76" spans="1:6" ht="15.75">
      <c r="A76" s="28" t="s">
        <v>16</v>
      </c>
      <c r="B76" s="3"/>
      <c r="C76" s="29" t="s">
        <v>57</v>
      </c>
      <c r="D76" s="29"/>
      <c r="E76" s="29"/>
      <c r="F76" s="30">
        <f>F78+F79+F86+F88+F90+F95+F98+F100+F102+F103</f>
        <v>1586000</v>
      </c>
    </row>
    <row r="77" spans="1:6" ht="31.5">
      <c r="A77" s="31" t="s">
        <v>352</v>
      </c>
      <c r="B77" s="3"/>
      <c r="C77" s="29"/>
      <c r="D77" s="36" t="s">
        <v>353</v>
      </c>
      <c r="E77" s="36"/>
      <c r="F77" s="34">
        <f>F78</f>
        <v>481000</v>
      </c>
    </row>
    <row r="78" spans="1:6" ht="15.75">
      <c r="A78" s="35" t="s">
        <v>90</v>
      </c>
      <c r="B78" s="3"/>
      <c r="C78" s="29"/>
      <c r="D78" s="36"/>
      <c r="E78" s="36" t="s">
        <v>91</v>
      </c>
      <c r="F78" s="34">
        <v>481000</v>
      </c>
    </row>
    <row r="79" spans="1:6" ht="31.5">
      <c r="A79" s="35" t="s">
        <v>101</v>
      </c>
      <c r="B79" s="3"/>
      <c r="C79" s="29"/>
      <c r="D79" s="36" t="s">
        <v>469</v>
      </c>
      <c r="E79" s="36" t="s">
        <v>91</v>
      </c>
      <c r="F79" s="34">
        <v>60000</v>
      </c>
    </row>
    <row r="80" spans="1:6" ht="19.5" customHeight="1">
      <c r="A80" s="31" t="s">
        <v>119</v>
      </c>
      <c r="B80" s="32"/>
      <c r="C80" s="33"/>
      <c r="D80" s="33" t="s">
        <v>120</v>
      </c>
      <c r="E80" s="33"/>
      <c r="F80" s="34">
        <f>F81+F84+F89</f>
        <v>875000</v>
      </c>
    </row>
    <row r="81" spans="1:6" s="41" customFormat="1" ht="0.75" customHeight="1" hidden="1">
      <c r="A81" s="31" t="s">
        <v>121</v>
      </c>
      <c r="B81" s="32"/>
      <c r="C81" s="33"/>
      <c r="D81" s="33" t="s">
        <v>122</v>
      </c>
      <c r="E81" s="33"/>
      <c r="F81" s="40">
        <f>F82</f>
        <v>0</v>
      </c>
    </row>
    <row r="82" spans="1:6" ht="51" customHeight="1" hidden="1">
      <c r="A82" s="31" t="s">
        <v>123</v>
      </c>
      <c r="B82" s="32"/>
      <c r="C82" s="33"/>
      <c r="D82" s="33">
        <v>5223102</v>
      </c>
      <c r="E82" s="33"/>
      <c r="F82" s="34">
        <f>F83</f>
        <v>0</v>
      </c>
    </row>
    <row r="83" spans="1:6" ht="19.5" customHeight="1" hidden="1">
      <c r="A83" s="35" t="s">
        <v>90</v>
      </c>
      <c r="B83" s="5"/>
      <c r="C83" s="36"/>
      <c r="D83" s="36"/>
      <c r="E83" s="36" t="s">
        <v>91</v>
      </c>
      <c r="F83" s="34"/>
    </row>
    <row r="84" spans="1:6" ht="21.75" customHeight="1">
      <c r="A84" s="31" t="s">
        <v>249</v>
      </c>
      <c r="B84" s="32"/>
      <c r="C84" s="33"/>
      <c r="D84" s="33" t="s">
        <v>124</v>
      </c>
      <c r="E84" s="33"/>
      <c r="F84" s="34">
        <f>F85+F87</f>
        <v>220000</v>
      </c>
    </row>
    <row r="85" spans="1:6" ht="33" customHeight="1">
      <c r="A85" s="31" t="s">
        <v>366</v>
      </c>
      <c r="B85" s="32"/>
      <c r="C85" s="33"/>
      <c r="D85" s="33">
        <v>5223301</v>
      </c>
      <c r="E85" s="33"/>
      <c r="F85" s="34">
        <f>F86</f>
        <v>100000</v>
      </c>
    </row>
    <row r="86" spans="1:6" ht="17.25" customHeight="1">
      <c r="A86" s="35" t="s">
        <v>101</v>
      </c>
      <c r="B86" s="5"/>
      <c r="C86" s="36"/>
      <c r="D86" s="36"/>
      <c r="E86" s="36" t="s">
        <v>91</v>
      </c>
      <c r="F86" s="34">
        <v>100000</v>
      </c>
    </row>
    <row r="87" spans="1:6" ht="35.25" customHeight="1">
      <c r="A87" s="31" t="s">
        <v>367</v>
      </c>
      <c r="B87" s="32"/>
      <c r="C87" s="33"/>
      <c r="D87" s="33">
        <v>5223302</v>
      </c>
      <c r="E87" s="33"/>
      <c r="F87" s="34">
        <f>F88</f>
        <v>120000</v>
      </c>
    </row>
    <row r="88" spans="1:6" ht="16.5" customHeight="1">
      <c r="A88" s="35" t="s">
        <v>101</v>
      </c>
      <c r="B88" s="5"/>
      <c r="C88" s="36"/>
      <c r="D88" s="36"/>
      <c r="E88" s="36" t="s">
        <v>91</v>
      </c>
      <c r="F88" s="34">
        <v>120000</v>
      </c>
    </row>
    <row r="89" spans="1:6" ht="35.25" customHeight="1">
      <c r="A89" s="38" t="s">
        <v>299</v>
      </c>
      <c r="B89" s="32"/>
      <c r="C89" s="33"/>
      <c r="D89" s="33">
        <v>5225600</v>
      </c>
      <c r="E89" s="33"/>
      <c r="F89" s="34">
        <f>F90</f>
        <v>655000</v>
      </c>
    </row>
    <row r="90" spans="1:6" ht="17.25" customHeight="1">
      <c r="A90" s="35" t="s">
        <v>101</v>
      </c>
      <c r="B90" s="5"/>
      <c r="C90" s="36"/>
      <c r="D90" s="36"/>
      <c r="E90" s="36" t="s">
        <v>91</v>
      </c>
      <c r="F90" s="34">
        <v>655000</v>
      </c>
    </row>
    <row r="91" spans="1:6" ht="23.25" customHeight="1" hidden="1">
      <c r="A91" s="31"/>
      <c r="B91" s="32"/>
      <c r="C91" s="33"/>
      <c r="D91" s="33"/>
      <c r="E91" s="33"/>
      <c r="F91" s="34"/>
    </row>
    <row r="92" spans="1:6" ht="15.75" hidden="1">
      <c r="A92" s="35"/>
      <c r="B92" s="5"/>
      <c r="C92" s="36"/>
      <c r="D92" s="36"/>
      <c r="E92" s="36"/>
      <c r="F92" s="34"/>
    </row>
    <row r="93" spans="1:6" ht="18.75" customHeight="1">
      <c r="A93" s="31" t="s">
        <v>99</v>
      </c>
      <c r="B93" s="32"/>
      <c r="C93" s="33"/>
      <c r="D93" s="33" t="s">
        <v>100</v>
      </c>
      <c r="E93" s="33"/>
      <c r="F93" s="34">
        <f>F94+F96+F101</f>
        <v>124000</v>
      </c>
    </row>
    <row r="94" spans="1:6" ht="32.25" customHeight="1">
      <c r="A94" s="31" t="s">
        <v>357</v>
      </c>
      <c r="B94" s="32"/>
      <c r="C94" s="33"/>
      <c r="D94" s="33" t="s">
        <v>125</v>
      </c>
      <c r="E94" s="33"/>
      <c r="F94" s="34">
        <f>F95</f>
        <v>20000</v>
      </c>
    </row>
    <row r="95" spans="1:6" ht="17.25" customHeight="1">
      <c r="A95" s="35" t="s">
        <v>90</v>
      </c>
      <c r="B95" s="5"/>
      <c r="C95" s="36"/>
      <c r="D95" s="36"/>
      <c r="E95" s="36" t="s">
        <v>91</v>
      </c>
      <c r="F95" s="34">
        <v>20000</v>
      </c>
    </row>
    <row r="96" spans="1:6" ht="20.25" customHeight="1">
      <c r="A96" s="31" t="s">
        <v>358</v>
      </c>
      <c r="B96" s="3"/>
      <c r="C96" s="36"/>
      <c r="D96" s="36" t="s">
        <v>359</v>
      </c>
      <c r="E96" s="29"/>
      <c r="F96" s="34">
        <f>F97+F99</f>
        <v>24000</v>
      </c>
    </row>
    <row r="97" spans="1:6" ht="46.5" customHeight="1">
      <c r="A97" s="31" t="s">
        <v>360</v>
      </c>
      <c r="B97" s="32"/>
      <c r="C97" s="33"/>
      <c r="D97" s="33" t="s">
        <v>361</v>
      </c>
      <c r="E97" s="33"/>
      <c r="F97" s="34">
        <f>F98</f>
        <v>11000</v>
      </c>
    </row>
    <row r="98" spans="1:6" ht="18" customHeight="1">
      <c r="A98" s="35" t="s">
        <v>90</v>
      </c>
      <c r="B98" s="32"/>
      <c r="C98" s="33"/>
      <c r="D98" s="33"/>
      <c r="E98" s="33" t="s">
        <v>91</v>
      </c>
      <c r="F98" s="34">
        <v>11000</v>
      </c>
    </row>
    <row r="99" spans="1:6" ht="53.25" customHeight="1">
      <c r="A99" s="31" t="s">
        <v>362</v>
      </c>
      <c r="B99" s="5"/>
      <c r="C99" s="36"/>
      <c r="D99" s="36" t="s">
        <v>363</v>
      </c>
      <c r="E99" s="36"/>
      <c r="F99" s="34">
        <f>F100</f>
        <v>13000</v>
      </c>
    </row>
    <row r="100" spans="1:6" ht="19.5" customHeight="1">
      <c r="A100" s="35" t="s">
        <v>90</v>
      </c>
      <c r="B100" s="32"/>
      <c r="C100" s="33"/>
      <c r="D100" s="33"/>
      <c r="E100" s="33" t="s">
        <v>91</v>
      </c>
      <c r="F100" s="40">
        <v>13000</v>
      </c>
    </row>
    <row r="101" spans="1:6" ht="34.5" customHeight="1">
      <c r="A101" s="31" t="s">
        <v>364</v>
      </c>
      <c r="B101" s="32"/>
      <c r="C101" s="33"/>
      <c r="D101" s="33" t="s">
        <v>365</v>
      </c>
      <c r="E101" s="33"/>
      <c r="F101" s="40">
        <f>F102</f>
        <v>80000</v>
      </c>
    </row>
    <row r="102" spans="1:6" ht="24" customHeight="1">
      <c r="A102" s="35" t="s">
        <v>90</v>
      </c>
      <c r="B102" s="32"/>
      <c r="C102" s="33"/>
      <c r="D102" s="33"/>
      <c r="E102" s="33" t="s">
        <v>91</v>
      </c>
      <c r="F102" s="40">
        <v>80000</v>
      </c>
    </row>
    <row r="103" spans="1:6" ht="24" customHeight="1">
      <c r="A103" s="35" t="s">
        <v>90</v>
      </c>
      <c r="B103" s="32"/>
      <c r="C103" s="33"/>
      <c r="D103" s="33"/>
      <c r="E103" s="33" t="s">
        <v>91</v>
      </c>
      <c r="F103" s="40">
        <v>46000</v>
      </c>
    </row>
    <row r="104" spans="1:7" ht="15" customHeight="1">
      <c r="A104" s="28" t="s">
        <v>18</v>
      </c>
      <c r="B104" s="32"/>
      <c r="C104" s="29" t="s">
        <v>59</v>
      </c>
      <c r="D104" s="33"/>
      <c r="E104" s="33"/>
      <c r="F104" s="121">
        <f>F105+F106</f>
        <v>13086000</v>
      </c>
      <c r="G104" s="120"/>
    </row>
    <row r="105" spans="1:6" ht="30.75" customHeight="1">
      <c r="A105" s="119" t="s">
        <v>470</v>
      </c>
      <c r="B105" s="32"/>
      <c r="C105" s="33"/>
      <c r="D105" s="33" t="s">
        <v>471</v>
      </c>
      <c r="E105" s="33" t="s">
        <v>424</v>
      </c>
      <c r="F105" s="40">
        <v>11777000</v>
      </c>
    </row>
    <row r="106" spans="1:6" ht="27.75" customHeight="1">
      <c r="A106" s="119" t="s">
        <v>470</v>
      </c>
      <c r="B106" s="32"/>
      <c r="C106" s="33"/>
      <c r="D106" s="33" t="s">
        <v>472</v>
      </c>
      <c r="E106" s="33" t="s">
        <v>424</v>
      </c>
      <c r="F106" s="40">
        <v>1309000</v>
      </c>
    </row>
    <row r="107" spans="1:6" ht="15.75">
      <c r="A107" s="28" t="s">
        <v>19</v>
      </c>
      <c r="B107" s="3"/>
      <c r="C107" s="29" t="s">
        <v>60</v>
      </c>
      <c r="D107" s="29"/>
      <c r="E107" s="29"/>
      <c r="F107" s="30">
        <f>F109+F111+F112+F115+F117+F120+F122+F123</f>
        <v>35091846.79</v>
      </c>
    </row>
    <row r="108" spans="1:6" s="41" customFormat="1" ht="32.25" customHeight="1">
      <c r="A108" s="31" t="s">
        <v>241</v>
      </c>
      <c r="B108" s="32"/>
      <c r="C108" s="33"/>
      <c r="D108" s="33">
        <v>3510200</v>
      </c>
      <c r="E108" s="33"/>
      <c r="F108" s="40">
        <f>F109</f>
        <v>21890000</v>
      </c>
    </row>
    <row r="109" spans="1:6" ht="18.75" customHeight="1">
      <c r="A109" s="35" t="s">
        <v>114</v>
      </c>
      <c r="B109" s="5"/>
      <c r="C109" s="36"/>
      <c r="D109" s="36"/>
      <c r="E109" s="36" t="s">
        <v>115</v>
      </c>
      <c r="F109" s="34">
        <v>21890000</v>
      </c>
    </row>
    <row r="110" spans="1:6" s="41" customFormat="1" ht="15.75">
      <c r="A110" s="31" t="s">
        <v>211</v>
      </c>
      <c r="B110" s="32"/>
      <c r="C110" s="33"/>
      <c r="D110" s="33">
        <v>3510500</v>
      </c>
      <c r="E110" s="33"/>
      <c r="F110" s="40">
        <f>F111+F112</f>
        <v>9719846.79</v>
      </c>
    </row>
    <row r="111" spans="1:6" s="41" customFormat="1" ht="15.75">
      <c r="A111" s="35" t="s">
        <v>114</v>
      </c>
      <c r="B111" s="5"/>
      <c r="C111" s="36"/>
      <c r="D111" s="36"/>
      <c r="E111" s="36" t="s">
        <v>115</v>
      </c>
      <c r="F111" s="34">
        <v>9679846.79</v>
      </c>
    </row>
    <row r="112" spans="1:6" ht="15.75">
      <c r="A112" s="35" t="s">
        <v>90</v>
      </c>
      <c r="B112" s="5"/>
      <c r="C112" s="36"/>
      <c r="D112" s="36"/>
      <c r="E112" s="36" t="s">
        <v>91</v>
      </c>
      <c r="F112" s="34">
        <v>40000</v>
      </c>
    </row>
    <row r="113" spans="1:6" s="41" customFormat="1" ht="15.75" hidden="1">
      <c r="A113" s="31" t="s">
        <v>119</v>
      </c>
      <c r="B113" s="32"/>
      <c r="C113" s="33"/>
      <c r="D113" s="33">
        <v>5220000</v>
      </c>
      <c r="E113" s="33"/>
      <c r="F113" s="40">
        <f>F114+F118</f>
        <v>3400919</v>
      </c>
    </row>
    <row r="114" spans="1:6" s="41" customFormat="1" ht="15.75" hidden="1">
      <c r="A114" s="31"/>
      <c r="B114" s="32"/>
      <c r="C114" s="33"/>
      <c r="D114" s="33"/>
      <c r="E114" s="33"/>
      <c r="F114" s="40">
        <f>F116</f>
        <v>2921000</v>
      </c>
    </row>
    <row r="115" spans="1:6" s="41" customFormat="1" ht="15.75">
      <c r="A115" s="31" t="s">
        <v>460</v>
      </c>
      <c r="B115" s="32"/>
      <c r="C115" s="33"/>
      <c r="D115" s="33"/>
      <c r="E115" s="33" t="s">
        <v>126</v>
      </c>
      <c r="F115" s="40">
        <v>50000</v>
      </c>
    </row>
    <row r="116" spans="1:6" s="41" customFormat="1" ht="49.5" customHeight="1">
      <c r="A116" s="31" t="s">
        <v>437</v>
      </c>
      <c r="B116" s="32"/>
      <c r="C116" s="33"/>
      <c r="D116" s="33" t="s">
        <v>423</v>
      </c>
      <c r="E116" s="33"/>
      <c r="F116" s="40">
        <f>F117</f>
        <v>2921000</v>
      </c>
    </row>
    <row r="117" spans="1:6" ht="18.75" customHeight="1">
      <c r="A117" s="35" t="s">
        <v>128</v>
      </c>
      <c r="B117" s="5"/>
      <c r="C117" s="36"/>
      <c r="D117" s="36"/>
      <c r="E117" s="36" t="s">
        <v>129</v>
      </c>
      <c r="F117" s="34">
        <v>2921000</v>
      </c>
    </row>
    <row r="118" spans="1:6" s="41" customFormat="1" ht="39.75" customHeight="1">
      <c r="A118" s="31" t="s">
        <v>431</v>
      </c>
      <c r="B118" s="32"/>
      <c r="C118" s="33"/>
      <c r="D118" s="33" t="s">
        <v>433</v>
      </c>
      <c r="E118" s="33"/>
      <c r="F118" s="40">
        <f>F119+F121</f>
        <v>479919</v>
      </c>
    </row>
    <row r="119" spans="1:6" ht="54" customHeight="1">
      <c r="A119" s="31" t="s">
        <v>432</v>
      </c>
      <c r="B119" s="5"/>
      <c r="C119" s="36"/>
      <c r="D119" s="36" t="s">
        <v>434</v>
      </c>
      <c r="E119" s="36"/>
      <c r="F119" s="34">
        <f>F120</f>
        <v>186000</v>
      </c>
    </row>
    <row r="120" spans="1:6" ht="24.75" customHeight="1">
      <c r="A120" s="35" t="s">
        <v>90</v>
      </c>
      <c r="B120" s="5"/>
      <c r="C120" s="36"/>
      <c r="D120" s="36"/>
      <c r="E120" s="36" t="s">
        <v>91</v>
      </c>
      <c r="F120" s="34">
        <v>186000</v>
      </c>
    </row>
    <row r="121" spans="1:6" ht="54" customHeight="1">
      <c r="A121" s="31" t="s">
        <v>436</v>
      </c>
      <c r="B121" s="5"/>
      <c r="C121" s="36"/>
      <c r="D121" s="36" t="s">
        <v>435</v>
      </c>
      <c r="E121" s="36"/>
      <c r="F121" s="34">
        <f>F122</f>
        <v>293919</v>
      </c>
    </row>
    <row r="122" spans="1:6" ht="27" customHeight="1">
      <c r="A122" s="35" t="s">
        <v>128</v>
      </c>
      <c r="B122" s="5"/>
      <c r="C122" s="36"/>
      <c r="D122" s="36"/>
      <c r="E122" s="36" t="s">
        <v>129</v>
      </c>
      <c r="F122" s="34">
        <v>293919</v>
      </c>
    </row>
    <row r="123" spans="1:6" ht="27" customHeight="1">
      <c r="A123" s="35" t="s">
        <v>101</v>
      </c>
      <c r="B123" s="5"/>
      <c r="C123" s="36"/>
      <c r="D123" s="36" t="s">
        <v>435</v>
      </c>
      <c r="E123" s="36" t="s">
        <v>91</v>
      </c>
      <c r="F123" s="34">
        <v>31081</v>
      </c>
    </row>
    <row r="124" spans="1:6" ht="18" customHeight="1">
      <c r="A124" s="28" t="s">
        <v>300</v>
      </c>
      <c r="B124" s="3"/>
      <c r="C124" s="29" t="s">
        <v>262</v>
      </c>
      <c r="D124" s="29"/>
      <c r="E124" s="29"/>
      <c r="F124" s="30">
        <f>F125+F129</f>
        <v>691454</v>
      </c>
    </row>
    <row r="125" spans="1:6" ht="18.75" customHeight="1">
      <c r="A125" s="31" t="s">
        <v>119</v>
      </c>
      <c r="B125" s="32"/>
      <c r="C125" s="33"/>
      <c r="D125" s="33">
        <v>5220000</v>
      </c>
      <c r="E125" s="33"/>
      <c r="F125" s="34">
        <f>F126</f>
        <v>630000</v>
      </c>
    </row>
    <row r="126" spans="1:6" ht="51" customHeight="1">
      <c r="A126" s="38" t="s">
        <v>301</v>
      </c>
      <c r="B126" s="32"/>
      <c r="C126" s="33"/>
      <c r="D126" s="33">
        <v>5226401</v>
      </c>
      <c r="E126" s="33"/>
      <c r="F126" s="34">
        <f>F127</f>
        <v>630000</v>
      </c>
    </row>
    <row r="127" spans="1:6" ht="13.5" customHeight="1">
      <c r="A127" s="35" t="s">
        <v>90</v>
      </c>
      <c r="B127" s="5"/>
      <c r="C127" s="36"/>
      <c r="D127" s="36"/>
      <c r="E127" s="36" t="s">
        <v>91</v>
      </c>
      <c r="F127" s="34">
        <v>630000</v>
      </c>
    </row>
    <row r="128" spans="1:6" ht="14.25" customHeight="1" hidden="1">
      <c r="A128" s="28" t="s">
        <v>127</v>
      </c>
      <c r="B128" s="3"/>
      <c r="C128" s="29" t="s">
        <v>62</v>
      </c>
      <c r="D128" s="29"/>
      <c r="E128" s="29"/>
      <c r="F128" s="30"/>
    </row>
    <row r="129" spans="1:6" ht="21" customHeight="1">
      <c r="A129" s="31" t="s">
        <v>133</v>
      </c>
      <c r="B129" s="32"/>
      <c r="C129" s="33"/>
      <c r="D129" s="33" t="s">
        <v>100</v>
      </c>
      <c r="E129" s="33"/>
      <c r="F129" s="34">
        <f>F130</f>
        <v>61454</v>
      </c>
    </row>
    <row r="130" spans="1:6" ht="32.25" customHeight="1">
      <c r="A130" s="31" t="s">
        <v>368</v>
      </c>
      <c r="B130" s="32"/>
      <c r="C130" s="33"/>
      <c r="D130" s="33" t="s">
        <v>369</v>
      </c>
      <c r="E130" s="33"/>
      <c r="F130" s="34">
        <f>F131</f>
        <v>61454</v>
      </c>
    </row>
    <row r="131" spans="1:6" ht="17.25" customHeight="1">
      <c r="A131" s="35" t="s">
        <v>90</v>
      </c>
      <c r="B131" s="5"/>
      <c r="C131" s="36"/>
      <c r="D131" s="36"/>
      <c r="E131" s="36" t="s">
        <v>91</v>
      </c>
      <c r="F131" s="34">
        <v>61454</v>
      </c>
    </row>
    <row r="132" spans="1:6" ht="17.25" customHeight="1">
      <c r="A132" s="28" t="s">
        <v>127</v>
      </c>
      <c r="B132" s="3"/>
      <c r="C132" s="29" t="s">
        <v>62</v>
      </c>
      <c r="D132" s="29"/>
      <c r="E132" s="29"/>
      <c r="F132" s="30">
        <f>SUM(F133)</f>
        <v>175531</v>
      </c>
    </row>
    <row r="133" spans="1:6" ht="17.25" customHeight="1">
      <c r="A133" s="31" t="s">
        <v>415</v>
      </c>
      <c r="B133" s="32"/>
      <c r="C133" s="33"/>
      <c r="D133" s="33" t="s">
        <v>416</v>
      </c>
      <c r="E133" s="33"/>
      <c r="F133" s="40">
        <f>SUM(F134)</f>
        <v>175531</v>
      </c>
    </row>
    <row r="134" spans="1:6" ht="17.25" customHeight="1">
      <c r="A134" s="35" t="s">
        <v>101</v>
      </c>
      <c r="B134" s="5"/>
      <c r="C134" s="36"/>
      <c r="D134" s="36"/>
      <c r="E134" s="36" t="s">
        <v>91</v>
      </c>
      <c r="F134" s="34">
        <v>175531</v>
      </c>
    </row>
    <row r="135" spans="1:6" ht="15.75">
      <c r="A135" s="28" t="s">
        <v>23</v>
      </c>
      <c r="B135" s="3"/>
      <c r="C135" s="29" t="s">
        <v>65</v>
      </c>
      <c r="D135" s="29"/>
      <c r="E135" s="29"/>
      <c r="F135" s="30">
        <f>F138+F140+F142</f>
        <v>1783236</v>
      </c>
    </row>
    <row r="136" spans="1:6" ht="18.75" customHeight="1">
      <c r="A136" s="31" t="s">
        <v>130</v>
      </c>
      <c r="B136" s="32"/>
      <c r="C136" s="33"/>
      <c r="D136" s="33" t="s">
        <v>131</v>
      </c>
      <c r="E136" s="33"/>
      <c r="F136" s="34">
        <f>F137</f>
        <v>1733236</v>
      </c>
    </row>
    <row r="137" spans="1:6" ht="18" customHeight="1">
      <c r="A137" s="31" t="s">
        <v>80</v>
      </c>
      <c r="B137" s="32"/>
      <c r="C137" s="33"/>
      <c r="D137" s="33" t="s">
        <v>132</v>
      </c>
      <c r="E137" s="33"/>
      <c r="F137" s="34">
        <f>F138</f>
        <v>1733236</v>
      </c>
    </row>
    <row r="138" spans="1:6" ht="15.75">
      <c r="A138" s="35" t="s">
        <v>77</v>
      </c>
      <c r="B138" s="5"/>
      <c r="C138" s="36"/>
      <c r="D138" s="36"/>
      <c r="E138" s="36" t="s">
        <v>98</v>
      </c>
      <c r="F138" s="34">
        <v>1733236</v>
      </c>
    </row>
    <row r="139" spans="1:6" ht="47.25">
      <c r="A139" s="31" t="s">
        <v>421</v>
      </c>
      <c r="B139" s="5"/>
      <c r="C139" s="36"/>
      <c r="D139" s="36" t="s">
        <v>422</v>
      </c>
      <c r="E139" s="36"/>
      <c r="F139" s="34">
        <f>F140</f>
        <v>45000</v>
      </c>
    </row>
    <row r="140" spans="1:6" ht="15.75">
      <c r="A140" s="35" t="s">
        <v>428</v>
      </c>
      <c r="B140" s="5"/>
      <c r="C140" s="36"/>
      <c r="D140" s="36"/>
      <c r="E140" s="36" t="s">
        <v>126</v>
      </c>
      <c r="F140" s="34">
        <v>45000</v>
      </c>
    </row>
    <row r="141" spans="1:6" ht="31.5">
      <c r="A141" s="31" t="s">
        <v>429</v>
      </c>
      <c r="B141" s="5"/>
      <c r="C141" s="36"/>
      <c r="D141" s="36" t="s">
        <v>430</v>
      </c>
      <c r="E141" s="36"/>
      <c r="F141" s="34">
        <f>F142</f>
        <v>5000</v>
      </c>
    </row>
    <row r="142" spans="1:6" ht="15.75">
      <c r="A142" s="35" t="s">
        <v>428</v>
      </c>
      <c r="B142" s="5"/>
      <c r="C142" s="36"/>
      <c r="D142" s="36"/>
      <c r="E142" s="36" t="s">
        <v>126</v>
      </c>
      <c r="F142" s="34">
        <v>5000</v>
      </c>
    </row>
    <row r="143" spans="1:6" ht="15.75">
      <c r="A143" s="28" t="s">
        <v>24</v>
      </c>
      <c r="B143" s="3"/>
      <c r="C143" s="29" t="s">
        <v>66</v>
      </c>
      <c r="D143" s="29"/>
      <c r="E143" s="29"/>
      <c r="F143" s="30">
        <f>F146+F144</f>
        <v>66000</v>
      </c>
    </row>
    <row r="144" spans="1:6" s="41" customFormat="1" ht="47.25">
      <c r="A144" s="31" t="s">
        <v>403</v>
      </c>
      <c r="B144" s="32"/>
      <c r="C144" s="33"/>
      <c r="D144" s="33">
        <v>4310102</v>
      </c>
      <c r="E144" s="33"/>
      <c r="F144" s="40">
        <f>F145</f>
        <v>50000</v>
      </c>
    </row>
    <row r="145" spans="1:6" ht="15.75">
      <c r="A145" s="35" t="s">
        <v>209</v>
      </c>
      <c r="B145" s="5"/>
      <c r="C145" s="36"/>
      <c r="D145" s="36"/>
      <c r="E145" s="36" t="s">
        <v>242</v>
      </c>
      <c r="F145" s="34">
        <v>50000</v>
      </c>
    </row>
    <row r="146" spans="1:6" ht="31.5">
      <c r="A146" s="31" t="s">
        <v>133</v>
      </c>
      <c r="B146" s="32"/>
      <c r="C146" s="33"/>
      <c r="D146" s="33" t="s">
        <v>100</v>
      </c>
      <c r="E146" s="33"/>
      <c r="F146" s="34">
        <f>F147+F154</f>
        <v>16000</v>
      </c>
    </row>
    <row r="147" spans="1:6" ht="18.75" customHeight="1">
      <c r="A147" s="31" t="s">
        <v>134</v>
      </c>
      <c r="B147" s="32"/>
      <c r="C147" s="33"/>
      <c r="D147" s="33" t="s">
        <v>135</v>
      </c>
      <c r="E147" s="33"/>
      <c r="F147" s="34">
        <f>F151+F149+F153</f>
        <v>10000</v>
      </c>
    </row>
    <row r="148" spans="1:6" ht="31.5" hidden="1">
      <c r="A148" s="31" t="s">
        <v>347</v>
      </c>
      <c r="B148" s="32"/>
      <c r="C148" s="33"/>
      <c r="D148" s="33" t="s">
        <v>348</v>
      </c>
      <c r="E148" s="33"/>
      <c r="F148" s="40"/>
    </row>
    <row r="149" spans="1:6" ht="21.75" customHeight="1">
      <c r="A149" s="35" t="s">
        <v>209</v>
      </c>
      <c r="B149" s="32"/>
      <c r="C149" s="33"/>
      <c r="D149" s="33"/>
      <c r="E149" s="33" t="s">
        <v>242</v>
      </c>
      <c r="F149" s="34">
        <v>10000</v>
      </c>
    </row>
    <row r="150" spans="1:6" ht="15.75" hidden="1">
      <c r="A150" s="31" t="s">
        <v>349</v>
      </c>
      <c r="B150" s="32"/>
      <c r="C150" s="33"/>
      <c r="D150" s="33" t="s">
        <v>348</v>
      </c>
      <c r="E150" s="33"/>
      <c r="F150" s="40">
        <f>F151</f>
        <v>0</v>
      </c>
    </row>
    <row r="151" spans="1:6" ht="15.75" customHeight="1" hidden="1">
      <c r="A151" s="35" t="s">
        <v>243</v>
      </c>
      <c r="B151" s="5"/>
      <c r="C151" s="36"/>
      <c r="D151" s="36"/>
      <c r="E151" s="36" t="s">
        <v>242</v>
      </c>
      <c r="F151" s="34"/>
    </row>
    <row r="152" spans="1:6" ht="15.75" customHeight="1" hidden="1">
      <c r="A152" s="31" t="s">
        <v>350</v>
      </c>
      <c r="B152" s="5"/>
      <c r="C152" s="36"/>
      <c r="D152" s="36" t="s">
        <v>351</v>
      </c>
      <c r="E152" s="36"/>
      <c r="F152" s="40"/>
    </row>
    <row r="153" spans="1:6" ht="15.75" customHeight="1" hidden="1">
      <c r="A153" s="35" t="s">
        <v>243</v>
      </c>
      <c r="B153" s="5"/>
      <c r="C153" s="36"/>
      <c r="D153" s="36"/>
      <c r="E153" s="36" t="s">
        <v>242</v>
      </c>
      <c r="F153" s="34"/>
    </row>
    <row r="154" spans="1:6" ht="34.5" customHeight="1">
      <c r="A154" s="31" t="s">
        <v>370</v>
      </c>
      <c r="B154" s="32"/>
      <c r="C154" s="33"/>
      <c r="D154" s="33" t="s">
        <v>136</v>
      </c>
      <c r="E154" s="33"/>
      <c r="F154" s="34">
        <f>F155</f>
        <v>6000</v>
      </c>
    </row>
    <row r="155" spans="1:6" ht="21.75" customHeight="1">
      <c r="A155" s="35" t="s">
        <v>209</v>
      </c>
      <c r="B155" s="5"/>
      <c r="C155" s="36"/>
      <c r="D155" s="36"/>
      <c r="E155" s="36" t="s">
        <v>242</v>
      </c>
      <c r="F155" s="34">
        <v>6000</v>
      </c>
    </row>
    <row r="156" spans="1:6" ht="15.75" hidden="1">
      <c r="A156" s="28" t="s">
        <v>25</v>
      </c>
      <c r="B156" s="5"/>
      <c r="C156" s="29" t="s">
        <v>224</v>
      </c>
      <c r="D156" s="36"/>
      <c r="E156" s="36"/>
      <c r="F156" s="34">
        <f>F157</f>
        <v>222250</v>
      </c>
    </row>
    <row r="157" spans="1:6" ht="15.75" hidden="1">
      <c r="A157" s="31"/>
      <c r="B157" s="5"/>
      <c r="C157" s="36"/>
      <c r="D157" s="36"/>
      <c r="E157" s="36"/>
      <c r="F157" s="34">
        <f>F158</f>
        <v>222250</v>
      </c>
    </row>
    <row r="158" spans="1:6" ht="12.75" customHeight="1" hidden="1">
      <c r="A158" s="31"/>
      <c r="B158" s="5"/>
      <c r="C158" s="36"/>
      <c r="D158" s="36"/>
      <c r="E158" s="36"/>
      <c r="F158" s="34">
        <f>F159</f>
        <v>222250</v>
      </c>
    </row>
    <row r="159" spans="1:6" ht="28.5" customHeight="1">
      <c r="A159" s="28" t="s">
        <v>25</v>
      </c>
      <c r="B159" s="5"/>
      <c r="C159" s="29" t="s">
        <v>224</v>
      </c>
      <c r="D159" s="36"/>
      <c r="E159" s="36"/>
      <c r="F159" s="30">
        <f>F160+F162</f>
        <v>222250</v>
      </c>
    </row>
    <row r="160" spans="1:6" ht="47.25">
      <c r="A160" s="35" t="s">
        <v>486</v>
      </c>
      <c r="B160" s="5"/>
      <c r="C160" s="36"/>
      <c r="D160" s="36" t="s">
        <v>487</v>
      </c>
      <c r="E160" s="36"/>
      <c r="F160" s="34">
        <f>F161</f>
        <v>200000</v>
      </c>
    </row>
    <row r="161" spans="1:6" ht="15.75">
      <c r="A161" s="35" t="s">
        <v>233</v>
      </c>
      <c r="B161" s="5"/>
      <c r="C161" s="36"/>
      <c r="D161" s="36"/>
      <c r="E161" s="36" t="s">
        <v>231</v>
      </c>
      <c r="F161" s="34">
        <v>200000</v>
      </c>
    </row>
    <row r="162" spans="1:6" ht="31.5">
      <c r="A162" s="35" t="s">
        <v>488</v>
      </c>
      <c r="B162" s="5"/>
      <c r="C162" s="36"/>
      <c r="D162" s="36" t="s">
        <v>395</v>
      </c>
      <c r="E162" s="36"/>
      <c r="F162" s="34">
        <f>F163</f>
        <v>22250</v>
      </c>
    </row>
    <row r="163" spans="1:6" ht="15.75">
      <c r="A163" s="35" t="s">
        <v>489</v>
      </c>
      <c r="B163" s="5"/>
      <c r="C163" s="36"/>
      <c r="D163" s="36"/>
      <c r="E163" s="36" t="s">
        <v>231</v>
      </c>
      <c r="F163" s="34">
        <v>22250</v>
      </c>
    </row>
    <row r="164" spans="1:6" ht="16.5" customHeight="1">
      <c r="A164" s="28" t="s">
        <v>26</v>
      </c>
      <c r="B164" s="3"/>
      <c r="C164" s="29" t="s">
        <v>68</v>
      </c>
      <c r="D164" s="29"/>
      <c r="E164" s="29"/>
      <c r="F164" s="30">
        <f>F167+F169+F171+F174+F177+F179+F180+F182</f>
        <v>10089526</v>
      </c>
    </row>
    <row r="165" spans="1:6" ht="22.5" customHeight="1">
      <c r="A165" s="31" t="s">
        <v>328</v>
      </c>
      <c r="B165" s="32"/>
      <c r="C165" s="33"/>
      <c r="D165" s="33" t="s">
        <v>96</v>
      </c>
      <c r="E165" s="33"/>
      <c r="F165" s="34">
        <f>F166+F170+F168</f>
        <v>5754520</v>
      </c>
    </row>
    <row r="166" spans="1:6" ht="18.75" customHeight="1">
      <c r="A166" s="31" t="s">
        <v>80</v>
      </c>
      <c r="B166" s="32"/>
      <c r="C166" s="33"/>
      <c r="D166" s="33" t="s">
        <v>97</v>
      </c>
      <c r="E166" s="33"/>
      <c r="F166" s="34">
        <f>F167</f>
        <v>5516620</v>
      </c>
    </row>
    <row r="167" spans="1:6" ht="15.75">
      <c r="A167" s="35" t="s">
        <v>77</v>
      </c>
      <c r="B167" s="5"/>
      <c r="C167" s="36"/>
      <c r="D167" s="36"/>
      <c r="E167" s="36" t="s">
        <v>98</v>
      </c>
      <c r="F167" s="34">
        <v>5516620</v>
      </c>
    </row>
    <row r="168" spans="1:6" ht="31.5">
      <c r="A168" s="31" t="s">
        <v>341</v>
      </c>
      <c r="B168" s="5"/>
      <c r="C168" s="36"/>
      <c r="D168" s="33" t="s">
        <v>332</v>
      </c>
      <c r="E168" s="36"/>
      <c r="F168" s="34">
        <f>F169</f>
        <v>214900</v>
      </c>
    </row>
    <row r="169" spans="1:6" ht="15.75">
      <c r="A169" s="35" t="s">
        <v>77</v>
      </c>
      <c r="B169" s="5"/>
      <c r="C169" s="36"/>
      <c r="D169" s="36"/>
      <c r="E169" s="36" t="s">
        <v>98</v>
      </c>
      <c r="F169" s="34">
        <v>214900</v>
      </c>
    </row>
    <row r="170" spans="1:6" ht="31.5">
      <c r="A170" s="31" t="s">
        <v>143</v>
      </c>
      <c r="B170" s="5"/>
      <c r="C170" s="36"/>
      <c r="D170" s="33" t="s">
        <v>329</v>
      </c>
      <c r="E170" s="36"/>
      <c r="F170" s="34">
        <f>F171</f>
        <v>23000</v>
      </c>
    </row>
    <row r="171" spans="1:6" ht="15.75">
      <c r="A171" s="35" t="s">
        <v>77</v>
      </c>
      <c r="B171" s="5"/>
      <c r="C171" s="36"/>
      <c r="D171" s="36"/>
      <c r="E171" s="36" t="s">
        <v>98</v>
      </c>
      <c r="F171" s="34">
        <v>23000</v>
      </c>
    </row>
    <row r="172" spans="1:6" ht="17.25" customHeight="1">
      <c r="A172" s="31" t="s">
        <v>137</v>
      </c>
      <c r="B172" s="32"/>
      <c r="C172" s="33"/>
      <c r="D172" s="33" t="s">
        <v>138</v>
      </c>
      <c r="E172" s="33"/>
      <c r="F172" s="34">
        <f>F173</f>
        <v>1007401</v>
      </c>
    </row>
    <row r="173" spans="1:6" ht="17.25" customHeight="1">
      <c r="A173" s="31" t="s">
        <v>80</v>
      </c>
      <c r="B173" s="32"/>
      <c r="C173" s="33"/>
      <c r="D173" s="33" t="s">
        <v>139</v>
      </c>
      <c r="E173" s="33"/>
      <c r="F173" s="34">
        <f>F174</f>
        <v>1007401</v>
      </c>
    </row>
    <row r="174" spans="1:6" ht="15.75">
      <c r="A174" s="35" t="s">
        <v>77</v>
      </c>
      <c r="B174" s="5"/>
      <c r="C174" s="36"/>
      <c r="D174" s="36"/>
      <c r="E174" s="36" t="s">
        <v>98</v>
      </c>
      <c r="F174" s="34">
        <v>1007401</v>
      </c>
    </row>
    <row r="175" spans="1:6" ht="14.25" customHeight="1">
      <c r="A175" s="31" t="s">
        <v>140</v>
      </c>
      <c r="B175" s="32"/>
      <c r="C175" s="33"/>
      <c r="D175" s="33" t="s">
        <v>141</v>
      </c>
      <c r="E175" s="33"/>
      <c r="F175" s="34">
        <f>F176</f>
        <v>3099905</v>
      </c>
    </row>
    <row r="176" spans="1:6" ht="18.75" customHeight="1">
      <c r="A176" s="31" t="s">
        <v>80</v>
      </c>
      <c r="B176" s="32"/>
      <c r="C176" s="33"/>
      <c r="D176" s="33" t="s">
        <v>142</v>
      </c>
      <c r="E176" s="33"/>
      <c r="F176" s="34">
        <f>F177</f>
        <v>3099905</v>
      </c>
    </row>
    <row r="177" spans="1:6" ht="15.75">
      <c r="A177" s="35" t="s">
        <v>77</v>
      </c>
      <c r="B177" s="5"/>
      <c r="C177" s="36"/>
      <c r="D177" s="36"/>
      <c r="E177" s="36" t="s">
        <v>98</v>
      </c>
      <c r="F177" s="34">
        <v>3099905</v>
      </c>
    </row>
    <row r="178" spans="1:6" ht="33.75" customHeight="1">
      <c r="A178" s="31" t="s">
        <v>421</v>
      </c>
      <c r="B178" s="32"/>
      <c r="C178" s="33"/>
      <c r="D178" s="33" t="s">
        <v>422</v>
      </c>
      <c r="E178" s="33"/>
      <c r="F178" s="34">
        <f>F179</f>
        <v>132400</v>
      </c>
    </row>
    <row r="179" spans="1:6" ht="17.25" customHeight="1">
      <c r="A179" s="35" t="s">
        <v>428</v>
      </c>
      <c r="B179" s="32"/>
      <c r="C179" s="33"/>
      <c r="D179" s="33"/>
      <c r="E179" s="36" t="s">
        <v>126</v>
      </c>
      <c r="F179" s="34">
        <v>132400</v>
      </c>
    </row>
    <row r="180" spans="1:6" ht="17.25" customHeight="1">
      <c r="A180" s="35" t="s">
        <v>473</v>
      </c>
      <c r="B180" s="32"/>
      <c r="C180" s="33"/>
      <c r="D180" s="33" t="s">
        <v>474</v>
      </c>
      <c r="E180" s="36" t="s">
        <v>475</v>
      </c>
      <c r="F180" s="34">
        <v>80000</v>
      </c>
    </row>
    <row r="181" spans="1:6" ht="38.25" customHeight="1">
      <c r="A181" s="31" t="s">
        <v>429</v>
      </c>
      <c r="B181" s="32"/>
      <c r="C181" s="33"/>
      <c r="D181" s="33" t="s">
        <v>430</v>
      </c>
      <c r="E181" s="33"/>
      <c r="F181" s="34">
        <f>F182</f>
        <v>15300</v>
      </c>
    </row>
    <row r="182" spans="1:6" ht="15.75" customHeight="1">
      <c r="A182" s="35" t="s">
        <v>428</v>
      </c>
      <c r="B182" s="5"/>
      <c r="C182" s="36"/>
      <c r="D182" s="36"/>
      <c r="E182" s="36" t="s">
        <v>126</v>
      </c>
      <c r="F182" s="34">
        <v>15300</v>
      </c>
    </row>
    <row r="183" spans="1:6" ht="15.75">
      <c r="A183" s="28" t="s">
        <v>28</v>
      </c>
      <c r="B183" s="3"/>
      <c r="C183" s="29" t="s">
        <v>70</v>
      </c>
      <c r="D183" s="36"/>
      <c r="E183" s="36"/>
      <c r="F183" s="30">
        <f>F184+F187+F189+F192+F194</f>
        <v>7853320</v>
      </c>
    </row>
    <row r="184" spans="1:6" ht="15.75">
      <c r="A184" s="35" t="s">
        <v>461</v>
      </c>
      <c r="B184" s="3"/>
      <c r="C184" s="29"/>
      <c r="D184" s="36"/>
      <c r="E184" s="36" t="s">
        <v>303</v>
      </c>
      <c r="F184" s="34">
        <v>4780950</v>
      </c>
    </row>
    <row r="185" spans="1:6" ht="19.5" customHeight="1">
      <c r="A185" s="31" t="s">
        <v>75</v>
      </c>
      <c r="B185" s="32"/>
      <c r="C185" s="33"/>
      <c r="D185" s="33">
        <v>4700000</v>
      </c>
      <c r="E185" s="33"/>
      <c r="F185" s="34">
        <f>F186</f>
        <v>2183370</v>
      </c>
    </row>
    <row r="186" spans="1:6" ht="19.5" customHeight="1">
      <c r="A186" s="31" t="s">
        <v>76</v>
      </c>
      <c r="B186" s="32"/>
      <c r="C186" s="33"/>
      <c r="D186" s="33">
        <v>4709900</v>
      </c>
      <c r="E186" s="33"/>
      <c r="F186" s="34">
        <f>F187</f>
        <v>2183370</v>
      </c>
    </row>
    <row r="187" spans="1:6" ht="19.5" customHeight="1">
      <c r="A187" s="35" t="s">
        <v>77</v>
      </c>
      <c r="B187" s="5"/>
      <c r="C187" s="36"/>
      <c r="D187" s="36"/>
      <c r="E187" s="36" t="s">
        <v>98</v>
      </c>
      <c r="F187" s="34">
        <v>2183370</v>
      </c>
    </row>
    <row r="188" spans="1:6" ht="42.75" customHeight="1">
      <c r="A188" s="31" t="s">
        <v>421</v>
      </c>
      <c r="B188" s="5"/>
      <c r="C188" s="36"/>
      <c r="D188" s="36" t="s">
        <v>422</v>
      </c>
      <c r="E188" s="36"/>
      <c r="F188" s="34">
        <f>F189</f>
        <v>50000</v>
      </c>
    </row>
    <row r="189" spans="1:6" ht="19.5" customHeight="1">
      <c r="A189" s="35" t="s">
        <v>428</v>
      </c>
      <c r="B189" s="5"/>
      <c r="C189" s="36"/>
      <c r="D189" s="36"/>
      <c r="E189" s="36" t="s">
        <v>126</v>
      </c>
      <c r="F189" s="34">
        <v>50000</v>
      </c>
    </row>
    <row r="190" spans="1:6" ht="19.5" customHeight="1">
      <c r="A190" s="31" t="s">
        <v>133</v>
      </c>
      <c r="B190" s="5"/>
      <c r="C190" s="36"/>
      <c r="D190" s="36" t="s">
        <v>100</v>
      </c>
      <c r="E190" s="36"/>
      <c r="F190" s="34">
        <f>F191+F193</f>
        <v>839000</v>
      </c>
    </row>
    <row r="191" spans="1:6" ht="37.5" customHeight="1">
      <c r="A191" s="31" t="s">
        <v>429</v>
      </c>
      <c r="B191" s="5"/>
      <c r="C191" s="36"/>
      <c r="D191" s="36" t="s">
        <v>430</v>
      </c>
      <c r="E191" s="36"/>
      <c r="F191" s="34">
        <f>F192</f>
        <v>5000</v>
      </c>
    </row>
    <row r="192" spans="1:6" ht="19.5" customHeight="1">
      <c r="A192" s="35" t="s">
        <v>428</v>
      </c>
      <c r="B192" s="32"/>
      <c r="C192" s="33"/>
      <c r="D192" s="33"/>
      <c r="E192" s="33" t="s">
        <v>126</v>
      </c>
      <c r="F192" s="34">
        <v>5000</v>
      </c>
    </row>
    <row r="193" spans="1:6" ht="32.25" customHeight="1">
      <c r="A193" s="31" t="s">
        <v>371</v>
      </c>
      <c r="B193" s="32"/>
      <c r="C193" s="33"/>
      <c r="D193" s="33">
        <v>7951200</v>
      </c>
      <c r="E193" s="33"/>
      <c r="F193" s="34">
        <f>F194</f>
        <v>834000</v>
      </c>
    </row>
    <row r="194" spans="1:6" ht="19.5" customHeight="1">
      <c r="A194" s="35" t="s">
        <v>302</v>
      </c>
      <c r="B194" s="5"/>
      <c r="C194" s="36"/>
      <c r="D194" s="36"/>
      <c r="E194" s="36" t="s">
        <v>303</v>
      </c>
      <c r="F194" s="34">
        <v>834000</v>
      </c>
    </row>
    <row r="195" spans="1:6" ht="19.5" customHeight="1">
      <c r="A195" s="28" t="s">
        <v>29</v>
      </c>
      <c r="B195" s="3"/>
      <c r="C195" s="29" t="s">
        <v>71</v>
      </c>
      <c r="D195" s="29"/>
      <c r="E195" s="36"/>
      <c r="F195" s="30">
        <f>F198+F201+F205+F207+F209+F202</f>
        <v>11568384</v>
      </c>
    </row>
    <row r="196" spans="1:6" ht="19.5" customHeight="1">
      <c r="A196" s="31" t="s">
        <v>78</v>
      </c>
      <c r="B196" s="32"/>
      <c r="C196" s="33"/>
      <c r="D196" s="33">
        <v>4700000</v>
      </c>
      <c r="E196" s="33"/>
      <c r="F196" s="40">
        <f>F197</f>
        <v>9002883.79</v>
      </c>
    </row>
    <row r="197" spans="1:6" ht="19.5" customHeight="1">
      <c r="A197" s="31" t="s">
        <v>76</v>
      </c>
      <c r="B197" s="32"/>
      <c r="C197" s="33"/>
      <c r="D197" s="33">
        <v>4709900</v>
      </c>
      <c r="E197" s="33"/>
      <c r="F197" s="40">
        <f>F198</f>
        <v>9002883.79</v>
      </c>
    </row>
    <row r="198" spans="1:6" ht="19.5" customHeight="1">
      <c r="A198" s="35" t="s">
        <v>77</v>
      </c>
      <c r="B198" s="5"/>
      <c r="C198" s="36"/>
      <c r="D198" s="36"/>
      <c r="E198" s="36" t="s">
        <v>98</v>
      </c>
      <c r="F198" s="34">
        <v>9002883.79</v>
      </c>
    </row>
    <row r="199" spans="1:6" ht="19.5" customHeight="1">
      <c r="A199" s="31" t="s">
        <v>79</v>
      </c>
      <c r="B199" s="32"/>
      <c r="C199" s="33"/>
      <c r="D199" s="33">
        <v>4710000</v>
      </c>
      <c r="E199" s="33"/>
      <c r="F199" s="40">
        <f>F200</f>
        <v>1540166.21</v>
      </c>
    </row>
    <row r="200" spans="1:6" ht="19.5" customHeight="1">
      <c r="A200" s="31" t="s">
        <v>80</v>
      </c>
      <c r="B200" s="32"/>
      <c r="C200" s="33"/>
      <c r="D200" s="33">
        <v>4719900</v>
      </c>
      <c r="E200" s="33"/>
      <c r="F200" s="40">
        <f>F201</f>
        <v>1540166.21</v>
      </c>
    </row>
    <row r="201" spans="1:6" ht="19.5" customHeight="1">
      <c r="A201" s="35" t="s">
        <v>77</v>
      </c>
      <c r="B201" s="5"/>
      <c r="C201" s="36"/>
      <c r="D201" s="36"/>
      <c r="E201" s="36" t="s">
        <v>98</v>
      </c>
      <c r="F201" s="34">
        <v>1540166.21</v>
      </c>
    </row>
    <row r="202" spans="1:6" ht="19.5" customHeight="1">
      <c r="A202" s="35" t="s">
        <v>302</v>
      </c>
      <c r="B202" s="5"/>
      <c r="C202" s="36"/>
      <c r="D202" s="36" t="s">
        <v>446</v>
      </c>
      <c r="E202" s="36" t="s">
        <v>303</v>
      </c>
      <c r="F202" s="34">
        <v>535334</v>
      </c>
    </row>
    <row r="203" spans="1:6" ht="19.5" customHeight="1">
      <c r="A203" s="31" t="s">
        <v>81</v>
      </c>
      <c r="B203" s="5"/>
      <c r="C203" s="36"/>
      <c r="D203" s="33">
        <v>5200000</v>
      </c>
      <c r="E203" s="36"/>
      <c r="F203" s="40">
        <f>F204</f>
        <v>395000</v>
      </c>
    </row>
    <row r="204" spans="1:6" ht="31.5">
      <c r="A204" s="31" t="s">
        <v>82</v>
      </c>
      <c r="B204" s="32"/>
      <c r="C204" s="33"/>
      <c r="D204" s="33">
        <v>5201800</v>
      </c>
      <c r="E204" s="33"/>
      <c r="F204" s="40">
        <f>F205</f>
        <v>395000</v>
      </c>
    </row>
    <row r="205" spans="1:6" ht="18" customHeight="1">
      <c r="A205" s="35" t="s">
        <v>77</v>
      </c>
      <c r="B205" s="5"/>
      <c r="C205" s="36"/>
      <c r="D205" s="36"/>
      <c r="E205" s="36" t="s">
        <v>98</v>
      </c>
      <c r="F205" s="34">
        <v>395000</v>
      </c>
    </row>
    <row r="206" spans="1:6" ht="30.75" customHeight="1">
      <c r="A206" s="31" t="s">
        <v>421</v>
      </c>
      <c r="B206" s="5"/>
      <c r="C206" s="36"/>
      <c r="D206" s="36" t="s">
        <v>422</v>
      </c>
      <c r="E206" s="36"/>
      <c r="F206" s="34">
        <f>F207</f>
        <v>85000</v>
      </c>
    </row>
    <row r="207" spans="1:6" ht="18" customHeight="1">
      <c r="A207" s="35" t="s">
        <v>428</v>
      </c>
      <c r="B207" s="5"/>
      <c r="C207" s="36"/>
      <c r="D207" s="36"/>
      <c r="E207" s="36" t="s">
        <v>126</v>
      </c>
      <c r="F207" s="34">
        <v>85000</v>
      </c>
    </row>
    <row r="208" spans="1:6" ht="38.25" customHeight="1">
      <c r="A208" s="31" t="s">
        <v>429</v>
      </c>
      <c r="B208" s="5"/>
      <c r="C208" s="36"/>
      <c r="D208" s="36" t="s">
        <v>430</v>
      </c>
      <c r="E208" s="36"/>
      <c r="F208" s="34">
        <f>F209</f>
        <v>10000</v>
      </c>
    </row>
    <row r="209" spans="1:6" ht="18" customHeight="1">
      <c r="A209" s="35" t="s">
        <v>428</v>
      </c>
      <c r="B209" s="5"/>
      <c r="C209" s="36"/>
      <c r="D209" s="36"/>
      <c r="E209" s="36" t="s">
        <v>126</v>
      </c>
      <c r="F209" s="34">
        <v>10000</v>
      </c>
    </row>
    <row r="210" spans="1:6" ht="18" customHeight="1">
      <c r="A210" s="28" t="s">
        <v>30</v>
      </c>
      <c r="B210" s="3"/>
      <c r="C210" s="29" t="s">
        <v>72</v>
      </c>
      <c r="D210" s="36"/>
      <c r="E210" s="36"/>
      <c r="F210" s="30">
        <f>F211</f>
        <v>255000</v>
      </c>
    </row>
    <row r="211" spans="1:6" ht="18" customHeight="1">
      <c r="A211" s="31" t="s">
        <v>78</v>
      </c>
      <c r="B211" s="32"/>
      <c r="C211" s="33"/>
      <c r="D211" s="33">
        <v>4700000</v>
      </c>
      <c r="E211" s="33"/>
      <c r="F211" s="34">
        <f>F212</f>
        <v>255000</v>
      </c>
    </row>
    <row r="212" spans="1:6" ht="18" customHeight="1">
      <c r="A212" s="31" t="s">
        <v>76</v>
      </c>
      <c r="B212" s="32"/>
      <c r="C212" s="33"/>
      <c r="D212" s="33">
        <v>4709900</v>
      </c>
      <c r="E212" s="33"/>
      <c r="F212" s="34">
        <f>F213</f>
        <v>255000</v>
      </c>
    </row>
    <row r="213" spans="1:6" ht="18" customHeight="1">
      <c r="A213" s="35" t="s">
        <v>77</v>
      </c>
      <c r="B213" s="5"/>
      <c r="C213" s="36"/>
      <c r="D213" s="36"/>
      <c r="E213" s="36" t="s">
        <v>98</v>
      </c>
      <c r="F213" s="34">
        <v>255000</v>
      </c>
    </row>
    <row r="214" spans="1:6" ht="18" customHeight="1">
      <c r="A214" s="28" t="s">
        <v>31</v>
      </c>
      <c r="B214" s="3"/>
      <c r="C214" s="29" t="s">
        <v>73</v>
      </c>
      <c r="D214" s="36"/>
      <c r="E214" s="36"/>
      <c r="F214" s="30">
        <f>F217+F220+F223</f>
        <v>5089080</v>
      </c>
    </row>
    <row r="215" spans="1:6" ht="18" customHeight="1">
      <c r="A215" s="31" t="s">
        <v>78</v>
      </c>
      <c r="B215" s="32"/>
      <c r="C215" s="33"/>
      <c r="D215" s="33">
        <v>4700000</v>
      </c>
      <c r="E215" s="33"/>
      <c r="F215" s="34">
        <f>F216</f>
        <v>4474080</v>
      </c>
    </row>
    <row r="216" spans="1:6" ht="18" customHeight="1">
      <c r="A216" s="31" t="s">
        <v>76</v>
      </c>
      <c r="B216" s="32"/>
      <c r="C216" s="33"/>
      <c r="D216" s="33">
        <v>4709900</v>
      </c>
      <c r="E216" s="33"/>
      <c r="F216" s="34">
        <f>F217</f>
        <v>4474080</v>
      </c>
    </row>
    <row r="217" spans="1:6" ht="18" customHeight="1">
      <c r="A217" s="35" t="s">
        <v>77</v>
      </c>
      <c r="B217" s="5"/>
      <c r="C217" s="36"/>
      <c r="D217" s="36"/>
      <c r="E217" s="36" t="s">
        <v>98</v>
      </c>
      <c r="F217" s="34">
        <v>4474080</v>
      </c>
    </row>
    <row r="218" spans="1:6" ht="18" customHeight="1">
      <c r="A218" s="31" t="s">
        <v>83</v>
      </c>
      <c r="B218" s="32"/>
      <c r="C218" s="33"/>
      <c r="D218" s="33">
        <v>5200000</v>
      </c>
      <c r="E218" s="33"/>
      <c r="F218" s="34">
        <f>F219</f>
        <v>540000</v>
      </c>
    </row>
    <row r="219" spans="1:6" ht="35.25" customHeight="1">
      <c r="A219" s="31" t="s">
        <v>84</v>
      </c>
      <c r="B219" s="32"/>
      <c r="C219" s="33"/>
      <c r="D219" s="33">
        <v>5201800</v>
      </c>
      <c r="E219" s="33"/>
      <c r="F219" s="34">
        <f>F220</f>
        <v>540000</v>
      </c>
    </row>
    <row r="220" spans="1:6" ht="19.5" customHeight="1">
      <c r="A220" s="35" t="s">
        <v>77</v>
      </c>
      <c r="B220" s="5"/>
      <c r="C220" s="36"/>
      <c r="D220" s="36"/>
      <c r="E220" s="36" t="s">
        <v>98</v>
      </c>
      <c r="F220" s="34">
        <f>405000+135000</f>
        <v>540000</v>
      </c>
    </row>
    <row r="221" spans="1:6" ht="19.5" customHeight="1">
      <c r="A221" s="31" t="s">
        <v>133</v>
      </c>
      <c r="B221" s="32"/>
      <c r="C221" s="33"/>
      <c r="D221" s="33" t="s">
        <v>100</v>
      </c>
      <c r="E221" s="33"/>
      <c r="F221" s="34">
        <f>F222</f>
        <v>75000</v>
      </c>
    </row>
    <row r="222" spans="1:6" ht="36.75" customHeight="1">
      <c r="A222" s="31" t="s">
        <v>372</v>
      </c>
      <c r="B222" s="32"/>
      <c r="C222" s="33"/>
      <c r="D222" s="33">
        <v>7951200</v>
      </c>
      <c r="E222" s="33"/>
      <c r="F222" s="34">
        <f>F223</f>
        <v>75000</v>
      </c>
    </row>
    <row r="223" spans="1:6" ht="19.5" customHeight="1">
      <c r="A223" s="35" t="s">
        <v>302</v>
      </c>
      <c r="B223" s="5"/>
      <c r="C223" s="36"/>
      <c r="D223" s="36"/>
      <c r="E223" s="36" t="s">
        <v>303</v>
      </c>
      <c r="F223" s="34">
        <v>75000</v>
      </c>
    </row>
    <row r="224" spans="1:6" ht="19.5" customHeight="1">
      <c r="A224" s="28" t="s">
        <v>36</v>
      </c>
      <c r="B224" s="3"/>
      <c r="C224" s="29" t="s">
        <v>148</v>
      </c>
      <c r="D224" s="29"/>
      <c r="E224" s="29"/>
      <c r="F224" s="30">
        <f>F228+F230+F233+F236+F241+F246+F251+F253+F225</f>
        <v>6249744</v>
      </c>
    </row>
    <row r="225" spans="1:6" ht="19.5" customHeight="1">
      <c r="A225" s="35" t="s">
        <v>153</v>
      </c>
      <c r="B225" s="5"/>
      <c r="C225" s="29"/>
      <c r="D225" s="36" t="s">
        <v>476</v>
      </c>
      <c r="E225" s="36" t="s">
        <v>154</v>
      </c>
      <c r="F225" s="34">
        <v>296940</v>
      </c>
    </row>
    <row r="226" spans="1:7" ht="47.25">
      <c r="A226" s="38" t="s">
        <v>304</v>
      </c>
      <c r="B226" s="32"/>
      <c r="C226" s="33"/>
      <c r="D226" s="33">
        <v>1001100</v>
      </c>
      <c r="E226" s="33"/>
      <c r="F226" s="40">
        <f>F229+F227</f>
        <v>3998258</v>
      </c>
      <c r="G226" s="41"/>
    </row>
    <row r="227" spans="1:7" ht="31.5">
      <c r="A227" s="38" t="s">
        <v>438</v>
      </c>
      <c r="B227" s="32"/>
      <c r="C227" s="33"/>
      <c r="D227" s="33" t="s">
        <v>439</v>
      </c>
      <c r="E227" s="33"/>
      <c r="F227" s="40">
        <f>F228</f>
        <v>1713539</v>
      </c>
      <c r="G227" s="41"/>
    </row>
    <row r="228" spans="1:7" ht="31.5">
      <c r="A228" s="35" t="s">
        <v>306</v>
      </c>
      <c r="B228" s="32"/>
      <c r="C228" s="33"/>
      <c r="D228" s="33"/>
      <c r="E228" s="33" t="s">
        <v>155</v>
      </c>
      <c r="F228" s="40">
        <v>1713539</v>
      </c>
      <c r="G228" s="41"/>
    </row>
    <row r="229" spans="1:6" ht="47.25">
      <c r="A229" s="38" t="s">
        <v>305</v>
      </c>
      <c r="B229" s="32"/>
      <c r="C229" s="33"/>
      <c r="D229" s="33">
        <v>1001122</v>
      </c>
      <c r="E229" s="33"/>
      <c r="F229" s="34">
        <f>F230</f>
        <v>2284719</v>
      </c>
    </row>
    <row r="230" spans="1:6" ht="31.5">
      <c r="A230" s="35" t="s">
        <v>306</v>
      </c>
      <c r="B230" s="32"/>
      <c r="C230" s="33"/>
      <c r="D230" s="33"/>
      <c r="E230" s="36" t="s">
        <v>155</v>
      </c>
      <c r="F230" s="40">
        <v>2284719</v>
      </c>
    </row>
    <row r="231" spans="1:6" ht="18" customHeight="1">
      <c r="A231" s="31" t="s">
        <v>149</v>
      </c>
      <c r="B231" s="32"/>
      <c r="C231" s="33"/>
      <c r="D231" s="33" t="s">
        <v>150</v>
      </c>
      <c r="E231" s="33"/>
      <c r="F231" s="34">
        <f>F232</f>
        <v>438000</v>
      </c>
    </row>
    <row r="232" spans="1:6" ht="19.5" customHeight="1">
      <c r="A232" s="31" t="s">
        <v>151</v>
      </c>
      <c r="B232" s="32"/>
      <c r="C232" s="33"/>
      <c r="D232" s="33" t="s">
        <v>152</v>
      </c>
      <c r="E232" s="33"/>
      <c r="F232" s="34">
        <f>F233</f>
        <v>438000</v>
      </c>
    </row>
    <row r="233" spans="1:6" ht="15.75">
      <c r="A233" s="35" t="s">
        <v>153</v>
      </c>
      <c r="B233" s="5"/>
      <c r="C233" s="36"/>
      <c r="D233" s="36"/>
      <c r="E233" s="36" t="s">
        <v>154</v>
      </c>
      <c r="F233" s="34">
        <v>438000</v>
      </c>
    </row>
    <row r="234" spans="1:6" ht="16.5" customHeight="1">
      <c r="A234" s="31" t="s">
        <v>119</v>
      </c>
      <c r="B234" s="32"/>
      <c r="C234" s="33"/>
      <c r="D234" s="33" t="s">
        <v>120</v>
      </c>
      <c r="E234" s="33"/>
      <c r="F234" s="34">
        <f>F235+F237</f>
        <v>828000</v>
      </c>
    </row>
    <row r="235" spans="1:6" ht="51.75" customHeight="1">
      <c r="A235" s="38" t="s">
        <v>307</v>
      </c>
      <c r="B235" s="5"/>
      <c r="C235" s="36"/>
      <c r="D235" s="36">
        <v>5225900</v>
      </c>
      <c r="E235" s="36"/>
      <c r="F235" s="34">
        <f>F236</f>
        <v>638000</v>
      </c>
    </row>
    <row r="236" spans="1:6" ht="18" customHeight="1">
      <c r="A236" s="35" t="s">
        <v>151</v>
      </c>
      <c r="B236" s="5"/>
      <c r="C236" s="36"/>
      <c r="D236" s="36"/>
      <c r="E236" s="36" t="s">
        <v>156</v>
      </c>
      <c r="F236" s="34">
        <v>638000</v>
      </c>
    </row>
    <row r="237" spans="1:6" ht="31.5" customHeight="1">
      <c r="A237" s="42" t="s">
        <v>308</v>
      </c>
      <c r="B237" s="5"/>
      <c r="C237" s="36"/>
      <c r="D237" s="33">
        <v>5226000</v>
      </c>
      <c r="E237" s="33"/>
      <c r="F237" s="34">
        <f>F238+F240</f>
        <v>190000</v>
      </c>
    </row>
    <row r="238" spans="1:6" ht="33" customHeight="1" hidden="1">
      <c r="A238" s="38" t="s">
        <v>309</v>
      </c>
      <c r="B238" s="32"/>
      <c r="C238" s="33"/>
      <c r="D238" s="33">
        <v>5226003</v>
      </c>
      <c r="E238" s="33"/>
      <c r="F238" s="40"/>
    </row>
    <row r="239" spans="1:6" ht="18" customHeight="1" hidden="1">
      <c r="A239" s="35" t="s">
        <v>153</v>
      </c>
      <c r="B239" s="5"/>
      <c r="C239" s="36"/>
      <c r="D239" s="36"/>
      <c r="E239" s="36" t="s">
        <v>154</v>
      </c>
      <c r="F239" s="34"/>
    </row>
    <row r="240" spans="1:6" ht="31.5">
      <c r="A240" s="31" t="s">
        <v>418</v>
      </c>
      <c r="B240" s="32"/>
      <c r="C240" s="33"/>
      <c r="D240" s="33" t="s">
        <v>417</v>
      </c>
      <c r="E240" s="33"/>
      <c r="F240" s="40">
        <f>SUM(F241)</f>
        <v>190000</v>
      </c>
    </row>
    <row r="241" spans="1:6" ht="18" customHeight="1">
      <c r="A241" s="35" t="s">
        <v>151</v>
      </c>
      <c r="B241" s="5"/>
      <c r="C241" s="36"/>
      <c r="D241" s="36"/>
      <c r="E241" s="36" t="s">
        <v>156</v>
      </c>
      <c r="F241" s="34">
        <v>190000</v>
      </c>
    </row>
    <row r="242" spans="1:6" ht="18" customHeight="1">
      <c r="A242" s="35" t="s">
        <v>99</v>
      </c>
      <c r="B242" s="5"/>
      <c r="C242" s="36"/>
      <c r="D242" s="36" t="s">
        <v>100</v>
      </c>
      <c r="E242" s="36"/>
      <c r="F242" s="34">
        <f>F243+F245+F250+F252</f>
        <v>688546</v>
      </c>
    </row>
    <row r="243" spans="1:6" ht="36.75" customHeight="1" hidden="1">
      <c r="A243" s="31" t="s">
        <v>404</v>
      </c>
      <c r="B243" s="5"/>
      <c r="C243" s="36"/>
      <c r="D243" s="33" t="s">
        <v>373</v>
      </c>
      <c r="E243" s="36"/>
      <c r="F243" s="40">
        <f>F244</f>
        <v>0</v>
      </c>
    </row>
    <row r="244" spans="1:6" ht="18" customHeight="1" hidden="1">
      <c r="A244" s="35" t="s">
        <v>153</v>
      </c>
      <c r="B244" s="5"/>
      <c r="C244" s="36"/>
      <c r="D244" s="36"/>
      <c r="E244" s="36" t="s">
        <v>154</v>
      </c>
      <c r="F244" s="34"/>
    </row>
    <row r="245" spans="1:6" ht="36" customHeight="1">
      <c r="A245" s="38" t="s">
        <v>375</v>
      </c>
      <c r="B245" s="32"/>
      <c r="C245" s="33"/>
      <c r="D245" s="33" t="s">
        <v>374</v>
      </c>
      <c r="E245" s="33"/>
      <c r="F245" s="34">
        <f>F246</f>
        <v>190000</v>
      </c>
    </row>
    <row r="246" spans="1:6" ht="19.5" customHeight="1">
      <c r="A246" s="35" t="s">
        <v>151</v>
      </c>
      <c r="B246" s="5"/>
      <c r="C246" s="36"/>
      <c r="D246" s="36"/>
      <c r="E246" s="36" t="s">
        <v>156</v>
      </c>
      <c r="F246" s="34">
        <v>190000</v>
      </c>
    </row>
    <row r="247" spans="1:6" ht="15.75" hidden="1">
      <c r="A247" s="28" t="s">
        <v>37</v>
      </c>
      <c r="B247" s="3"/>
      <c r="C247" s="29">
        <v>1004</v>
      </c>
      <c r="D247" s="29"/>
      <c r="E247" s="29"/>
      <c r="F247" s="30">
        <f>F248</f>
        <v>0</v>
      </c>
    </row>
    <row r="248" spans="1:6" ht="15.75" hidden="1">
      <c r="A248" s="31"/>
      <c r="B248" s="5"/>
      <c r="C248" s="36"/>
      <c r="D248" s="36"/>
      <c r="E248" s="36"/>
      <c r="F248" s="34">
        <f>F249</f>
        <v>0</v>
      </c>
    </row>
    <row r="249" spans="1:6" ht="21" customHeight="1" hidden="1">
      <c r="A249" s="31"/>
      <c r="B249" s="5"/>
      <c r="C249" s="36"/>
      <c r="D249" s="36"/>
      <c r="E249" s="36"/>
      <c r="F249" s="34"/>
    </row>
    <row r="250" spans="1:6" ht="30.75" customHeight="1">
      <c r="A250" s="31" t="s">
        <v>376</v>
      </c>
      <c r="B250" s="5"/>
      <c r="C250" s="36"/>
      <c r="D250" s="33" t="s">
        <v>377</v>
      </c>
      <c r="E250" s="36"/>
      <c r="F250" s="34">
        <f>F251</f>
        <v>208546</v>
      </c>
    </row>
    <row r="251" spans="1:6" ht="39.75" customHeight="1">
      <c r="A251" s="35" t="s">
        <v>306</v>
      </c>
      <c r="B251" s="5"/>
      <c r="C251" s="36"/>
      <c r="D251" s="36"/>
      <c r="E251" s="36" t="s">
        <v>155</v>
      </c>
      <c r="F251" s="34">
        <v>208546</v>
      </c>
    </row>
    <row r="252" spans="1:6" ht="54" customHeight="1">
      <c r="A252" s="31" t="s">
        <v>396</v>
      </c>
      <c r="B252" s="5"/>
      <c r="C252" s="36"/>
      <c r="D252" s="33" t="s">
        <v>397</v>
      </c>
      <c r="E252" s="36"/>
      <c r="F252" s="34">
        <f>F253</f>
        <v>290000</v>
      </c>
    </row>
    <row r="253" spans="1:6" ht="15.75">
      <c r="A253" s="35" t="s">
        <v>153</v>
      </c>
      <c r="B253" s="5"/>
      <c r="C253" s="36"/>
      <c r="D253" s="36"/>
      <c r="E253" s="36" t="s">
        <v>154</v>
      </c>
      <c r="F253" s="34">
        <v>290000</v>
      </c>
    </row>
    <row r="254" spans="1:6" ht="15.75">
      <c r="A254" s="28" t="s">
        <v>37</v>
      </c>
      <c r="B254" s="3"/>
      <c r="C254" s="29" t="s">
        <v>318</v>
      </c>
      <c r="D254" s="29"/>
      <c r="E254" s="29"/>
      <c r="F254" s="30">
        <f>SUM(F255+F258)</f>
        <v>95200</v>
      </c>
    </row>
    <row r="255" spans="1:6" ht="31.5">
      <c r="A255" s="35" t="s">
        <v>119</v>
      </c>
      <c r="B255" s="5"/>
      <c r="C255" s="36"/>
      <c r="D255" s="36" t="s">
        <v>120</v>
      </c>
      <c r="E255" s="36"/>
      <c r="F255" s="34">
        <f>SUM(F256)</f>
        <v>86000</v>
      </c>
    </row>
    <row r="256" spans="1:6" ht="31.5">
      <c r="A256" s="31" t="s">
        <v>419</v>
      </c>
      <c r="B256" s="32"/>
      <c r="C256" s="33"/>
      <c r="D256" s="33" t="s">
        <v>320</v>
      </c>
      <c r="E256" s="33"/>
      <c r="F256" s="40">
        <f>SUM(F257)</f>
        <v>86000</v>
      </c>
    </row>
    <row r="257" spans="1:6" ht="15.75">
      <c r="A257" s="35" t="s">
        <v>151</v>
      </c>
      <c r="B257" s="5"/>
      <c r="C257" s="36"/>
      <c r="D257" s="36"/>
      <c r="E257" s="36" t="s">
        <v>156</v>
      </c>
      <c r="F257" s="34">
        <v>86000</v>
      </c>
    </row>
    <row r="258" spans="1:6" ht="31.5">
      <c r="A258" s="31" t="s">
        <v>99</v>
      </c>
      <c r="B258" s="32"/>
      <c r="C258" s="33"/>
      <c r="D258" s="33" t="s">
        <v>100</v>
      </c>
      <c r="E258" s="33"/>
      <c r="F258" s="40">
        <f>SUM(F259)</f>
        <v>9200</v>
      </c>
    </row>
    <row r="259" spans="1:6" ht="31.5">
      <c r="A259" s="31" t="s">
        <v>420</v>
      </c>
      <c r="B259" s="32"/>
      <c r="C259" s="33"/>
      <c r="D259" s="33" t="s">
        <v>382</v>
      </c>
      <c r="E259" s="33"/>
      <c r="F259" s="40">
        <f>SUM(F260)</f>
        <v>9200</v>
      </c>
    </row>
    <row r="260" spans="1:6" ht="15.75">
      <c r="A260" s="35" t="s">
        <v>151</v>
      </c>
      <c r="B260" s="5"/>
      <c r="C260" s="36"/>
      <c r="D260" s="36"/>
      <c r="E260" s="36" t="s">
        <v>156</v>
      </c>
      <c r="F260" s="34">
        <v>9200</v>
      </c>
    </row>
    <row r="261" spans="1:6" ht="18.75" customHeight="1">
      <c r="A261" s="28" t="s">
        <v>38</v>
      </c>
      <c r="B261" s="3"/>
      <c r="C261" s="29" t="s">
        <v>157</v>
      </c>
      <c r="D261" s="29"/>
      <c r="E261" s="29"/>
      <c r="F261" s="30">
        <f>F263+F262</f>
        <v>40000</v>
      </c>
    </row>
    <row r="262" spans="1:6" ht="18.75" customHeight="1">
      <c r="A262" s="35" t="s">
        <v>492</v>
      </c>
      <c r="B262" s="3"/>
      <c r="C262" s="29"/>
      <c r="D262" s="36" t="s">
        <v>493</v>
      </c>
      <c r="E262" s="36" t="s">
        <v>163</v>
      </c>
      <c r="F262" s="34">
        <v>20600</v>
      </c>
    </row>
    <row r="263" spans="1:6" ht="18.75" customHeight="1">
      <c r="A263" s="31" t="s">
        <v>158</v>
      </c>
      <c r="B263" s="32"/>
      <c r="C263" s="33"/>
      <c r="D263" s="33" t="s">
        <v>159</v>
      </c>
      <c r="E263" s="33"/>
      <c r="F263" s="34">
        <f>F264</f>
        <v>19400</v>
      </c>
    </row>
    <row r="264" spans="1:6" ht="18.75" customHeight="1">
      <c r="A264" s="31" t="s">
        <v>160</v>
      </c>
      <c r="B264" s="32"/>
      <c r="C264" s="33"/>
      <c r="D264" s="33" t="s">
        <v>161</v>
      </c>
      <c r="E264" s="33"/>
      <c r="F264" s="34">
        <f>F265</f>
        <v>19400</v>
      </c>
    </row>
    <row r="265" spans="1:6" ht="18.75" customHeight="1">
      <c r="A265" s="35" t="s">
        <v>162</v>
      </c>
      <c r="B265" s="5"/>
      <c r="C265" s="36"/>
      <c r="D265" s="36"/>
      <c r="E265" s="36" t="s">
        <v>163</v>
      </c>
      <c r="F265" s="34">
        <v>19400</v>
      </c>
    </row>
    <row r="266" spans="1:6" ht="18.75" customHeight="1">
      <c r="A266" s="28" t="s">
        <v>268</v>
      </c>
      <c r="B266" s="43"/>
      <c r="C266" s="44">
        <v>1102</v>
      </c>
      <c r="D266" s="44"/>
      <c r="E266" s="44"/>
      <c r="F266" s="45">
        <f>F267</f>
        <v>288127</v>
      </c>
    </row>
    <row r="267" spans="1:6" ht="18.75" customHeight="1">
      <c r="A267" s="31" t="s">
        <v>144</v>
      </c>
      <c r="B267" s="32"/>
      <c r="C267" s="33"/>
      <c r="D267" s="33" t="s">
        <v>145</v>
      </c>
      <c r="E267" s="33"/>
      <c r="F267" s="46">
        <f>F268</f>
        <v>288127</v>
      </c>
    </row>
    <row r="268" spans="1:6" ht="18.75" customHeight="1">
      <c r="A268" s="31" t="s">
        <v>146</v>
      </c>
      <c r="B268" s="32"/>
      <c r="C268" s="33"/>
      <c r="D268" s="33" t="s">
        <v>147</v>
      </c>
      <c r="E268" s="33"/>
      <c r="F268" s="46">
        <f>F269</f>
        <v>288127</v>
      </c>
    </row>
    <row r="269" spans="1:6" ht="18.75" customHeight="1">
      <c r="A269" s="35" t="s">
        <v>331</v>
      </c>
      <c r="B269" s="5"/>
      <c r="C269" s="36"/>
      <c r="D269" s="36"/>
      <c r="E269" s="36" t="s">
        <v>330</v>
      </c>
      <c r="F269" s="46">
        <v>288127</v>
      </c>
    </row>
    <row r="270" spans="1:6" ht="18.75" customHeight="1">
      <c r="A270" s="28" t="s">
        <v>27</v>
      </c>
      <c r="B270" s="43"/>
      <c r="C270" s="44">
        <v>1202</v>
      </c>
      <c r="D270" s="44"/>
      <c r="E270" s="44"/>
      <c r="F270" s="45">
        <f>F271</f>
        <v>1270000</v>
      </c>
    </row>
    <row r="271" spans="1:6" ht="19.5" customHeight="1">
      <c r="A271" s="31" t="s">
        <v>267</v>
      </c>
      <c r="B271" s="32"/>
      <c r="C271" s="33"/>
      <c r="D271" s="33" t="s">
        <v>405</v>
      </c>
      <c r="E271" s="33"/>
      <c r="F271" s="46">
        <f>F272</f>
        <v>1270000</v>
      </c>
    </row>
    <row r="272" spans="1:6" ht="19.5" customHeight="1">
      <c r="A272" s="31" t="s">
        <v>333</v>
      </c>
      <c r="B272" s="32"/>
      <c r="C272" s="33"/>
      <c r="D272" s="33" t="s">
        <v>406</v>
      </c>
      <c r="E272" s="33"/>
      <c r="F272" s="46">
        <f>F273</f>
        <v>1270000</v>
      </c>
    </row>
    <row r="273" spans="1:6" ht="19.5" customHeight="1" thickBot="1">
      <c r="A273" s="47" t="s">
        <v>114</v>
      </c>
      <c r="B273" s="48"/>
      <c r="C273" s="49"/>
      <c r="D273" s="49"/>
      <c r="E273" s="49" t="s">
        <v>115</v>
      </c>
      <c r="F273" s="50">
        <v>1270000</v>
      </c>
    </row>
    <row r="274" spans="1:6" s="27" customFormat="1" ht="38.25" thickBot="1">
      <c r="A274" s="101" t="s">
        <v>335</v>
      </c>
      <c r="B274" s="102" t="s">
        <v>164</v>
      </c>
      <c r="C274" s="96"/>
      <c r="D274" s="96"/>
      <c r="E274" s="96"/>
      <c r="F274" s="97">
        <f>F275+F279+F283+F295+F299+F312+F322+F339+F344+F292+F348+F354+F357+F308+F360</f>
        <v>81887949.52</v>
      </c>
    </row>
    <row r="275" spans="1:6" ht="31.5" customHeight="1">
      <c r="A275" s="99" t="s">
        <v>165</v>
      </c>
      <c r="B275" s="100"/>
      <c r="C275" s="93" t="s">
        <v>48</v>
      </c>
      <c r="D275" s="93"/>
      <c r="E275" s="93"/>
      <c r="F275" s="94">
        <f>F276</f>
        <v>3648569</v>
      </c>
    </row>
    <row r="276" spans="1:6" ht="33" customHeight="1">
      <c r="A276" s="31" t="s">
        <v>86</v>
      </c>
      <c r="B276" s="32"/>
      <c r="C276" s="33"/>
      <c r="D276" s="33" t="s">
        <v>87</v>
      </c>
      <c r="E276" s="33"/>
      <c r="F276" s="34">
        <f>F277</f>
        <v>3648569</v>
      </c>
    </row>
    <row r="277" spans="1:6" ht="31.5">
      <c r="A277" s="35" t="s">
        <v>92</v>
      </c>
      <c r="B277" s="5"/>
      <c r="C277" s="36"/>
      <c r="D277" s="36" t="s">
        <v>93</v>
      </c>
      <c r="E277" s="36"/>
      <c r="F277" s="34">
        <f>F278</f>
        <v>3648569</v>
      </c>
    </row>
    <row r="278" spans="1:6" ht="15.75">
      <c r="A278" s="35" t="s">
        <v>90</v>
      </c>
      <c r="B278" s="5"/>
      <c r="C278" s="36"/>
      <c r="D278" s="36"/>
      <c r="E278" s="36" t="s">
        <v>91</v>
      </c>
      <c r="F278" s="34">
        <v>3648569</v>
      </c>
    </row>
    <row r="279" spans="1:6" ht="18" customHeight="1">
      <c r="A279" s="28" t="s">
        <v>8</v>
      </c>
      <c r="B279" s="3"/>
      <c r="C279" s="29" t="s">
        <v>49</v>
      </c>
      <c r="D279" s="29"/>
      <c r="E279" s="29"/>
      <c r="F279" s="30">
        <f>F280</f>
        <v>400144.08</v>
      </c>
    </row>
    <row r="280" spans="1:6" ht="31.5">
      <c r="A280" s="31" t="s">
        <v>8</v>
      </c>
      <c r="B280" s="32"/>
      <c r="C280" s="33"/>
      <c r="D280" s="33" t="s">
        <v>172</v>
      </c>
      <c r="E280" s="33"/>
      <c r="F280" s="34">
        <f>F281</f>
        <v>400144.08</v>
      </c>
    </row>
    <row r="281" spans="1:6" ht="31.5">
      <c r="A281" s="31" t="s">
        <v>173</v>
      </c>
      <c r="B281" s="32"/>
      <c r="C281" s="33"/>
      <c r="D281" s="33" t="s">
        <v>174</v>
      </c>
      <c r="E281" s="33"/>
      <c r="F281" s="34">
        <f>F282</f>
        <v>400144.08</v>
      </c>
    </row>
    <row r="282" spans="1:6" ht="15.75">
      <c r="A282" s="35" t="s">
        <v>170</v>
      </c>
      <c r="B282" s="5"/>
      <c r="C282" s="36"/>
      <c r="D282" s="36"/>
      <c r="E282" s="36" t="s">
        <v>171</v>
      </c>
      <c r="F282" s="34">
        <v>400144.08</v>
      </c>
    </row>
    <row r="283" spans="1:6" ht="15.75">
      <c r="A283" s="28" t="s">
        <v>7</v>
      </c>
      <c r="B283" s="3"/>
      <c r="C283" s="29" t="s">
        <v>255</v>
      </c>
      <c r="D283" s="29"/>
      <c r="E283" s="29"/>
      <c r="F283" s="30">
        <f>F286+F284+F289</f>
        <v>1592602</v>
      </c>
    </row>
    <row r="284" spans="1:6" ht="31.5" hidden="1">
      <c r="A284" s="31" t="s">
        <v>228</v>
      </c>
      <c r="B284" s="3"/>
      <c r="C284" s="29"/>
      <c r="D284" s="36" t="s">
        <v>229</v>
      </c>
      <c r="E284" s="36"/>
      <c r="F284" s="34">
        <f>F285</f>
        <v>0</v>
      </c>
    </row>
    <row r="285" spans="1:6" ht="15.75" hidden="1">
      <c r="A285" s="35" t="s">
        <v>101</v>
      </c>
      <c r="B285" s="3"/>
      <c r="C285" s="29"/>
      <c r="D285" s="36"/>
      <c r="E285" s="36" t="s">
        <v>91</v>
      </c>
      <c r="F285" s="34"/>
    </row>
    <row r="286" spans="1:6" ht="17.25" customHeight="1">
      <c r="A286" s="31" t="s">
        <v>310</v>
      </c>
      <c r="B286" s="32"/>
      <c r="C286" s="33"/>
      <c r="D286" s="33" t="s">
        <v>311</v>
      </c>
      <c r="E286" s="33"/>
      <c r="F286" s="34">
        <f>F287</f>
        <v>365000</v>
      </c>
    </row>
    <row r="287" spans="1:6" ht="31.5">
      <c r="A287" s="31" t="s">
        <v>230</v>
      </c>
      <c r="B287" s="32"/>
      <c r="C287" s="33"/>
      <c r="D287" s="33" t="s">
        <v>251</v>
      </c>
      <c r="E287" s="33"/>
      <c r="F287" s="34">
        <f>F288</f>
        <v>365000</v>
      </c>
    </row>
    <row r="288" spans="1:6" ht="15.75">
      <c r="A288" s="35" t="s">
        <v>90</v>
      </c>
      <c r="B288" s="5"/>
      <c r="C288" s="36"/>
      <c r="D288" s="36"/>
      <c r="E288" s="36" t="s">
        <v>91</v>
      </c>
      <c r="F288" s="34">
        <v>365000</v>
      </c>
    </row>
    <row r="289" spans="1:6" ht="31.5">
      <c r="A289" s="114" t="s">
        <v>445</v>
      </c>
      <c r="B289" s="5"/>
      <c r="C289" s="36"/>
      <c r="D289" s="36" t="s">
        <v>446</v>
      </c>
      <c r="E289" s="36"/>
      <c r="F289" s="34">
        <f>F290</f>
        <v>1227602</v>
      </c>
    </row>
    <row r="290" spans="1:6" ht="14.25" customHeight="1">
      <c r="A290" s="35" t="s">
        <v>90</v>
      </c>
      <c r="B290" s="5"/>
      <c r="C290" s="36"/>
      <c r="D290" s="36"/>
      <c r="E290" s="36" t="s">
        <v>91</v>
      </c>
      <c r="F290" s="34">
        <v>1227602</v>
      </c>
    </row>
    <row r="291" spans="1:6" ht="15.75" hidden="1">
      <c r="A291" s="114"/>
      <c r="B291" s="5"/>
      <c r="C291" s="36"/>
      <c r="D291" s="36"/>
      <c r="E291" s="36"/>
      <c r="F291" s="34"/>
    </row>
    <row r="292" spans="1:6" s="37" customFormat="1" ht="15.75">
      <c r="A292" s="51" t="s">
        <v>259</v>
      </c>
      <c r="B292" s="3"/>
      <c r="C292" s="29" t="s">
        <v>258</v>
      </c>
      <c r="D292" s="29"/>
      <c r="E292" s="29"/>
      <c r="F292" s="30">
        <f>F293</f>
        <v>66000</v>
      </c>
    </row>
    <row r="293" spans="1:6" ht="31.5">
      <c r="A293" s="31" t="s">
        <v>182</v>
      </c>
      <c r="B293" s="32"/>
      <c r="C293" s="33"/>
      <c r="D293" s="33" t="s">
        <v>183</v>
      </c>
      <c r="E293" s="33"/>
      <c r="F293" s="40">
        <f>F294</f>
        <v>66000</v>
      </c>
    </row>
    <row r="294" spans="1:6" ht="13.5" customHeight="1">
      <c r="A294" s="35" t="s">
        <v>184</v>
      </c>
      <c r="B294" s="5"/>
      <c r="C294" s="36"/>
      <c r="D294" s="36"/>
      <c r="E294" s="36" t="s">
        <v>185</v>
      </c>
      <c r="F294" s="34">
        <v>66000</v>
      </c>
    </row>
    <row r="295" spans="1:6" ht="15.75" hidden="1">
      <c r="A295" s="28" t="s">
        <v>261</v>
      </c>
      <c r="B295" s="3"/>
      <c r="C295" s="29" t="s">
        <v>260</v>
      </c>
      <c r="D295" s="29"/>
      <c r="E295" s="29"/>
      <c r="F295" s="30">
        <f>SUM(F296)</f>
        <v>0</v>
      </c>
    </row>
    <row r="296" spans="1:6" ht="15.75" hidden="1">
      <c r="A296" s="31" t="s">
        <v>119</v>
      </c>
      <c r="B296" s="32"/>
      <c r="C296" s="33"/>
      <c r="D296" s="33" t="s">
        <v>120</v>
      </c>
      <c r="E296" s="33"/>
      <c r="F296" s="40">
        <f>SUM(F297)</f>
        <v>0</v>
      </c>
    </row>
    <row r="297" spans="1:6" ht="31.5" hidden="1">
      <c r="A297" s="31" t="s">
        <v>421</v>
      </c>
      <c r="B297" s="32"/>
      <c r="C297" s="33"/>
      <c r="D297" s="33" t="s">
        <v>422</v>
      </c>
      <c r="E297" s="33"/>
      <c r="F297" s="40">
        <f>SUM(F298)</f>
        <v>0</v>
      </c>
    </row>
    <row r="298" spans="1:6" ht="15.75" hidden="1">
      <c r="A298" s="35" t="s">
        <v>238</v>
      </c>
      <c r="B298" s="5"/>
      <c r="C298" s="36"/>
      <c r="D298" s="36"/>
      <c r="E298" s="36" t="s">
        <v>126</v>
      </c>
      <c r="F298" s="34"/>
    </row>
    <row r="299" spans="1:6" ht="15.75">
      <c r="A299" s="28" t="s">
        <v>15</v>
      </c>
      <c r="B299" s="3"/>
      <c r="C299" s="29" t="s">
        <v>56</v>
      </c>
      <c r="D299" s="29"/>
      <c r="E299" s="29"/>
      <c r="F299" s="30">
        <f>F303+F306+F307</f>
        <v>5802221.4399999995</v>
      </c>
    </row>
    <row r="300" spans="1:6" ht="31.5">
      <c r="A300" s="31" t="s">
        <v>15</v>
      </c>
      <c r="B300" s="32"/>
      <c r="C300" s="33"/>
      <c r="D300" s="33" t="s">
        <v>116</v>
      </c>
      <c r="E300" s="33"/>
      <c r="F300" s="34">
        <f>F301</f>
        <v>5802221.4399999995</v>
      </c>
    </row>
    <row r="301" spans="1:6" ht="31.5">
      <c r="A301" s="31" t="s">
        <v>117</v>
      </c>
      <c r="B301" s="32"/>
      <c r="C301" s="33"/>
      <c r="D301" s="33" t="s">
        <v>118</v>
      </c>
      <c r="E301" s="33"/>
      <c r="F301" s="34">
        <f>F302</f>
        <v>5802221.4399999995</v>
      </c>
    </row>
    <row r="302" spans="1:6" ht="35.25" customHeight="1">
      <c r="A302" s="38" t="s">
        <v>298</v>
      </c>
      <c r="B302" s="32"/>
      <c r="C302" s="33"/>
      <c r="D302" s="33">
        <v>3150201</v>
      </c>
      <c r="E302" s="33"/>
      <c r="F302" s="34">
        <f>F303+F307+F306</f>
        <v>5802221.4399999995</v>
      </c>
    </row>
    <row r="303" spans="1:6" ht="19.5" customHeight="1">
      <c r="A303" s="39" t="s">
        <v>128</v>
      </c>
      <c r="B303" s="5"/>
      <c r="C303" s="36"/>
      <c r="D303" s="36"/>
      <c r="E303" s="36" t="s">
        <v>129</v>
      </c>
      <c r="F303" s="34">
        <v>3062221.44</v>
      </c>
    </row>
    <row r="304" spans="1:6" ht="15.75" hidden="1">
      <c r="A304" s="53" t="s">
        <v>398</v>
      </c>
      <c r="B304" s="5"/>
      <c r="C304" s="36"/>
      <c r="D304" s="36" t="s">
        <v>399</v>
      </c>
      <c r="E304" s="36"/>
      <c r="F304" s="34"/>
    </row>
    <row r="305" spans="1:6" ht="69" customHeight="1" hidden="1">
      <c r="A305" s="53" t="s">
        <v>188</v>
      </c>
      <c r="B305" s="5"/>
      <c r="C305" s="36"/>
      <c r="D305" s="33" t="s">
        <v>189</v>
      </c>
      <c r="E305" s="36"/>
      <c r="F305" s="34"/>
    </row>
    <row r="306" spans="1:6" ht="19.5" customHeight="1">
      <c r="A306" s="53" t="s">
        <v>459</v>
      </c>
      <c r="B306" s="5"/>
      <c r="C306" s="36"/>
      <c r="D306" s="33"/>
      <c r="E306" s="36" t="s">
        <v>458</v>
      </c>
      <c r="F306" s="34">
        <v>1740000</v>
      </c>
    </row>
    <row r="307" spans="1:6" ht="15.75">
      <c r="A307" s="53" t="s">
        <v>186</v>
      </c>
      <c r="B307" s="5"/>
      <c r="C307" s="36"/>
      <c r="D307" s="36"/>
      <c r="E307" s="36" t="s">
        <v>187</v>
      </c>
      <c r="F307" s="34">
        <v>1000000</v>
      </c>
    </row>
    <row r="308" spans="1:6" ht="15.75">
      <c r="A308" s="123" t="s">
        <v>18</v>
      </c>
      <c r="B308" s="5"/>
      <c r="C308" s="29" t="s">
        <v>59</v>
      </c>
      <c r="D308" s="36"/>
      <c r="E308" s="36"/>
      <c r="F308" s="30">
        <f>F309+F310+F311</f>
        <v>13582864</v>
      </c>
    </row>
    <row r="309" spans="1:6" ht="31.5">
      <c r="A309" s="53" t="s">
        <v>459</v>
      </c>
      <c r="B309" s="5"/>
      <c r="C309" s="36" t="s">
        <v>59</v>
      </c>
      <c r="D309" s="36" t="s">
        <v>465</v>
      </c>
      <c r="E309" s="36" t="s">
        <v>458</v>
      </c>
      <c r="F309" s="34">
        <v>1400000</v>
      </c>
    </row>
    <row r="310" spans="1:6" ht="31.5">
      <c r="A310" s="53" t="s">
        <v>459</v>
      </c>
      <c r="B310" s="5"/>
      <c r="C310" s="36"/>
      <c r="D310" s="36" t="s">
        <v>466</v>
      </c>
      <c r="E310" s="36" t="s">
        <v>458</v>
      </c>
      <c r="F310" s="34">
        <v>405864</v>
      </c>
    </row>
    <row r="311" spans="1:6" ht="45">
      <c r="A311" s="122" t="s">
        <v>477</v>
      </c>
      <c r="B311" s="5"/>
      <c r="C311" s="36"/>
      <c r="D311" s="36" t="s">
        <v>471</v>
      </c>
      <c r="E311" s="36" t="s">
        <v>424</v>
      </c>
      <c r="F311" s="34">
        <v>11777000</v>
      </c>
    </row>
    <row r="312" spans="1:6" ht="15.75">
      <c r="A312" s="28" t="s">
        <v>19</v>
      </c>
      <c r="B312" s="3"/>
      <c r="C312" s="29" t="s">
        <v>60</v>
      </c>
      <c r="D312" s="36"/>
      <c r="E312" s="36"/>
      <c r="F312" s="30">
        <f>F314+F319+F313+F318</f>
        <v>29565000</v>
      </c>
    </row>
    <row r="313" spans="1:6" ht="31.5">
      <c r="A313" s="35" t="s">
        <v>459</v>
      </c>
      <c r="B313" s="3"/>
      <c r="C313" s="29"/>
      <c r="D313" s="36" t="s">
        <v>478</v>
      </c>
      <c r="E313" s="36" t="s">
        <v>458</v>
      </c>
      <c r="F313" s="34">
        <v>4331000</v>
      </c>
    </row>
    <row r="314" spans="1:6" s="41" customFormat="1" ht="27" customHeight="1">
      <c r="A314" s="52" t="s">
        <v>398</v>
      </c>
      <c r="B314" s="32"/>
      <c r="C314" s="33"/>
      <c r="D314" s="33">
        <v>5210000</v>
      </c>
      <c r="E314" s="33"/>
      <c r="F314" s="40">
        <f>F316</f>
        <v>21890000</v>
      </c>
    </row>
    <row r="315" spans="1:6" s="41" customFormat="1" ht="69.75" customHeight="1" hidden="1">
      <c r="A315" s="52" t="s">
        <v>188</v>
      </c>
      <c r="B315" s="32"/>
      <c r="C315" s="33"/>
      <c r="D315" s="33" t="s">
        <v>189</v>
      </c>
      <c r="E315" s="33"/>
      <c r="F315" s="40"/>
    </row>
    <row r="316" spans="1:6" s="41" customFormat="1" ht="31.5">
      <c r="A316" s="38" t="s">
        <v>440</v>
      </c>
      <c r="B316" s="32"/>
      <c r="C316" s="33"/>
      <c r="D316" s="33" t="s">
        <v>441</v>
      </c>
      <c r="E316" s="33"/>
      <c r="F316" s="40">
        <f>F317</f>
        <v>21890000</v>
      </c>
    </row>
    <row r="317" spans="1:6" ht="15.75">
      <c r="A317" s="53" t="s">
        <v>186</v>
      </c>
      <c r="B317" s="5"/>
      <c r="C317" s="36"/>
      <c r="D317" s="36"/>
      <c r="E317" s="36" t="s">
        <v>187</v>
      </c>
      <c r="F317" s="34">
        <v>21890000</v>
      </c>
    </row>
    <row r="318" spans="1:6" ht="31.5">
      <c r="A318" s="53" t="s">
        <v>479</v>
      </c>
      <c r="B318" s="5"/>
      <c r="C318" s="36"/>
      <c r="D318" s="36" t="s">
        <v>480</v>
      </c>
      <c r="E318" s="36" t="s">
        <v>458</v>
      </c>
      <c r="F318" s="34">
        <v>423000</v>
      </c>
    </row>
    <row r="319" spans="1:6" ht="31.5">
      <c r="A319" s="52" t="s">
        <v>119</v>
      </c>
      <c r="B319" s="32"/>
      <c r="C319" s="33"/>
      <c r="D319" s="33" t="s">
        <v>120</v>
      </c>
      <c r="E319" s="33"/>
      <c r="F319" s="40">
        <f>SUM(F320)</f>
        <v>2921000</v>
      </c>
    </row>
    <row r="320" spans="1:6" ht="47.25">
      <c r="A320" s="52" t="s">
        <v>425</v>
      </c>
      <c r="B320" s="32"/>
      <c r="C320" s="33"/>
      <c r="D320" s="33" t="s">
        <v>423</v>
      </c>
      <c r="E320" s="33"/>
      <c r="F320" s="40">
        <f>SUM(F321)</f>
        <v>2921000</v>
      </c>
    </row>
    <row r="321" spans="1:6" ht="47.25">
      <c r="A321" s="53" t="s">
        <v>442</v>
      </c>
      <c r="B321" s="5"/>
      <c r="C321" s="36"/>
      <c r="D321" s="36"/>
      <c r="E321" s="36" t="s">
        <v>424</v>
      </c>
      <c r="F321" s="34">
        <v>2921000</v>
      </c>
    </row>
    <row r="322" spans="1:6" ht="15.75">
      <c r="A322" s="54" t="s">
        <v>36</v>
      </c>
      <c r="B322" s="3"/>
      <c r="C322" s="29" t="s">
        <v>148</v>
      </c>
      <c r="D322" s="36"/>
      <c r="E322" s="36"/>
      <c r="F322" s="30">
        <f>F323+F327+F333</f>
        <v>100000</v>
      </c>
    </row>
    <row r="323" spans="1:6" ht="47.25">
      <c r="A323" s="38" t="s">
        <v>443</v>
      </c>
      <c r="B323" s="55" t="s">
        <v>312</v>
      </c>
      <c r="C323" s="56" t="s">
        <v>312</v>
      </c>
      <c r="D323" s="56" t="s">
        <v>444</v>
      </c>
      <c r="E323" s="56" t="s">
        <v>312</v>
      </c>
      <c r="F323" s="34">
        <f>F324</f>
        <v>100000</v>
      </c>
    </row>
    <row r="324" spans="1:6" ht="20.25" customHeight="1">
      <c r="A324" s="53" t="s">
        <v>459</v>
      </c>
      <c r="B324" s="55" t="s">
        <v>312</v>
      </c>
      <c r="C324" s="56" t="s">
        <v>312</v>
      </c>
      <c r="D324" s="56"/>
      <c r="E324" s="56" t="s">
        <v>458</v>
      </c>
      <c r="F324" s="34">
        <v>100000</v>
      </c>
    </row>
    <row r="325" spans="1:6" ht="36" customHeight="1" hidden="1">
      <c r="A325" s="38" t="s">
        <v>313</v>
      </c>
      <c r="B325" s="55" t="s">
        <v>312</v>
      </c>
      <c r="C325" s="56" t="s">
        <v>312</v>
      </c>
      <c r="D325" s="56" t="s">
        <v>314</v>
      </c>
      <c r="E325" s="56" t="s">
        <v>312</v>
      </c>
      <c r="F325" s="34">
        <f>F326</f>
        <v>0</v>
      </c>
    </row>
    <row r="326" spans="1:6" ht="15.75" hidden="1">
      <c r="A326" s="35" t="s">
        <v>90</v>
      </c>
      <c r="B326" s="3"/>
      <c r="C326" s="29"/>
      <c r="D326" s="36"/>
      <c r="E326" s="36" t="s">
        <v>91</v>
      </c>
      <c r="F326" s="34"/>
    </row>
    <row r="327" spans="1:6" ht="15.75" hidden="1">
      <c r="A327" s="31" t="s">
        <v>119</v>
      </c>
      <c r="B327" s="32"/>
      <c r="C327" s="33"/>
      <c r="D327" s="33">
        <v>5220000</v>
      </c>
      <c r="E327" s="36"/>
      <c r="F327" s="34">
        <f>F328</f>
        <v>0</v>
      </c>
    </row>
    <row r="328" spans="1:6" ht="15.75" hidden="1">
      <c r="A328" s="57" t="s">
        <v>315</v>
      </c>
      <c r="B328" s="5"/>
      <c r="C328" s="36"/>
      <c r="D328" s="33">
        <v>5221300</v>
      </c>
      <c r="E328" s="36"/>
      <c r="F328" s="34">
        <f>F329+F332</f>
        <v>0</v>
      </c>
    </row>
    <row r="329" spans="1:6" ht="31.5" hidden="1">
      <c r="A329" s="57" t="s">
        <v>407</v>
      </c>
      <c r="B329" s="5"/>
      <c r="C329" s="36"/>
      <c r="D329" s="33" t="s">
        <v>316</v>
      </c>
      <c r="E329" s="36"/>
      <c r="F329" s="34">
        <f>F330</f>
        <v>0</v>
      </c>
    </row>
    <row r="330" spans="1:6" ht="15.75" hidden="1">
      <c r="A330" s="35" t="s">
        <v>245</v>
      </c>
      <c r="B330" s="5"/>
      <c r="C330" s="36"/>
      <c r="D330" s="36"/>
      <c r="E330" s="36" t="s">
        <v>244</v>
      </c>
      <c r="F330" s="34"/>
    </row>
    <row r="331" spans="1:6" ht="50.25" customHeight="1" hidden="1">
      <c r="A331" s="38" t="s">
        <v>408</v>
      </c>
      <c r="B331" s="5"/>
      <c r="C331" s="36"/>
      <c r="D331" s="36" t="s">
        <v>317</v>
      </c>
      <c r="E331" s="36"/>
      <c r="F331" s="34">
        <f>F332</f>
        <v>0</v>
      </c>
    </row>
    <row r="332" spans="1:6" ht="15.75" hidden="1">
      <c r="A332" s="35" t="s">
        <v>245</v>
      </c>
      <c r="B332" s="5"/>
      <c r="C332" s="36"/>
      <c r="D332" s="36"/>
      <c r="E332" s="36" t="s">
        <v>244</v>
      </c>
      <c r="F332" s="34"/>
    </row>
    <row r="333" spans="1:6" ht="15.75" hidden="1">
      <c r="A333" s="35" t="s">
        <v>99</v>
      </c>
      <c r="B333" s="5"/>
      <c r="C333" s="36"/>
      <c r="D333" s="36" t="s">
        <v>100</v>
      </c>
      <c r="E333" s="36"/>
      <c r="F333" s="34">
        <f>F334</f>
        <v>0</v>
      </c>
    </row>
    <row r="334" spans="1:6" ht="15.75" hidden="1">
      <c r="A334" s="31" t="s">
        <v>378</v>
      </c>
      <c r="B334" s="32"/>
      <c r="C334" s="33"/>
      <c r="D334" s="33" t="s">
        <v>379</v>
      </c>
      <c r="E334" s="36"/>
      <c r="F334" s="34">
        <f>F335+F337</f>
        <v>0</v>
      </c>
    </row>
    <row r="335" spans="1:6" ht="31.5" hidden="1">
      <c r="A335" s="31" t="s">
        <v>409</v>
      </c>
      <c r="B335" s="32"/>
      <c r="C335" s="33"/>
      <c r="D335" s="33" t="s">
        <v>380</v>
      </c>
      <c r="E335" s="36"/>
      <c r="F335" s="34">
        <f>F336</f>
        <v>0</v>
      </c>
    </row>
    <row r="336" spans="1:6" ht="15.75" hidden="1">
      <c r="A336" s="35" t="s">
        <v>245</v>
      </c>
      <c r="B336" s="5"/>
      <c r="C336" s="36"/>
      <c r="D336" s="36"/>
      <c r="E336" s="36" t="s">
        <v>244</v>
      </c>
      <c r="F336" s="34"/>
    </row>
    <row r="337" spans="1:6" ht="47.25" hidden="1">
      <c r="A337" s="31" t="s">
        <v>410</v>
      </c>
      <c r="B337" s="5"/>
      <c r="C337" s="36"/>
      <c r="D337" s="36" t="s">
        <v>381</v>
      </c>
      <c r="E337" s="36"/>
      <c r="F337" s="34">
        <f>F338</f>
        <v>0</v>
      </c>
    </row>
    <row r="338" spans="1:6" ht="15.75" hidden="1">
      <c r="A338" s="35" t="s">
        <v>245</v>
      </c>
      <c r="B338" s="5"/>
      <c r="C338" s="36"/>
      <c r="D338" s="36"/>
      <c r="E338" s="36" t="s">
        <v>244</v>
      </c>
      <c r="F338" s="34"/>
    </row>
    <row r="339" spans="1:6" ht="18.75" customHeight="1" hidden="1">
      <c r="A339" s="54" t="s">
        <v>37</v>
      </c>
      <c r="B339" s="3"/>
      <c r="C339" s="29" t="s">
        <v>318</v>
      </c>
      <c r="D339" s="36"/>
      <c r="E339" s="36"/>
      <c r="F339" s="30">
        <f>F340</f>
        <v>0</v>
      </c>
    </row>
    <row r="340" spans="1:6" ht="15.75" hidden="1">
      <c r="A340" s="31" t="s">
        <v>119</v>
      </c>
      <c r="B340" s="32"/>
      <c r="C340" s="33"/>
      <c r="D340" s="33">
        <v>5220000</v>
      </c>
      <c r="E340" s="36"/>
      <c r="F340" s="34">
        <f>F341</f>
        <v>0</v>
      </c>
    </row>
    <row r="341" spans="1:6" ht="15.75" hidden="1">
      <c r="A341" s="57" t="s">
        <v>315</v>
      </c>
      <c r="B341" s="5"/>
      <c r="C341" s="36"/>
      <c r="D341" s="33">
        <v>5221300</v>
      </c>
      <c r="E341" s="36"/>
      <c r="F341" s="34">
        <f>F342</f>
        <v>0</v>
      </c>
    </row>
    <row r="342" spans="1:6" ht="15.75" hidden="1">
      <c r="A342" s="58" t="s">
        <v>383</v>
      </c>
      <c r="B342" s="5"/>
      <c r="C342" s="36"/>
      <c r="D342" s="33" t="s">
        <v>320</v>
      </c>
      <c r="E342" s="36"/>
      <c r="F342" s="34">
        <f>F343</f>
        <v>0</v>
      </c>
    </row>
    <row r="343" spans="1:6" ht="15.75" hidden="1">
      <c r="A343" s="35" t="s">
        <v>151</v>
      </c>
      <c r="B343" s="5"/>
      <c r="C343" s="36"/>
      <c r="D343" s="36"/>
      <c r="E343" s="36" t="s">
        <v>156</v>
      </c>
      <c r="F343" s="34"/>
    </row>
    <row r="344" spans="1:6" ht="15.75">
      <c r="A344" s="59" t="s">
        <v>6</v>
      </c>
      <c r="B344" s="3"/>
      <c r="C344" s="3">
        <v>1301</v>
      </c>
      <c r="D344" s="3"/>
      <c r="E344" s="7"/>
      <c r="F344" s="30">
        <f>F345</f>
        <v>20000</v>
      </c>
    </row>
    <row r="345" spans="1:6" ht="31.5">
      <c r="A345" s="60" t="s">
        <v>166</v>
      </c>
      <c r="B345" s="32"/>
      <c r="C345" s="32"/>
      <c r="D345" s="32" t="s">
        <v>167</v>
      </c>
      <c r="E345" s="61"/>
      <c r="F345" s="34">
        <f>F346</f>
        <v>20000</v>
      </c>
    </row>
    <row r="346" spans="1:6" ht="31.5">
      <c r="A346" s="60" t="s">
        <v>168</v>
      </c>
      <c r="B346" s="32"/>
      <c r="C346" s="32"/>
      <c r="D346" s="32" t="s">
        <v>169</v>
      </c>
      <c r="E346" s="61"/>
      <c r="F346" s="34">
        <f>F347</f>
        <v>20000</v>
      </c>
    </row>
    <row r="347" spans="1:6" ht="15.75">
      <c r="A347" s="62" t="s">
        <v>170</v>
      </c>
      <c r="B347" s="5"/>
      <c r="C347" s="5"/>
      <c r="D347" s="5"/>
      <c r="E347" s="8" t="s">
        <v>171</v>
      </c>
      <c r="F347" s="34">
        <v>20000</v>
      </c>
    </row>
    <row r="348" spans="1:7" ht="31.5">
      <c r="A348" s="28" t="s">
        <v>321</v>
      </c>
      <c r="B348" s="43"/>
      <c r="C348" s="44" t="s">
        <v>276</v>
      </c>
      <c r="D348" s="44"/>
      <c r="E348" s="44"/>
      <c r="F348" s="45">
        <f>F351+F353</f>
        <v>21096000</v>
      </c>
      <c r="G348" s="37"/>
    </row>
    <row r="349" spans="1:6" ht="31.5">
      <c r="A349" s="60" t="s">
        <v>175</v>
      </c>
      <c r="B349" s="32"/>
      <c r="C349" s="32"/>
      <c r="D349" s="32" t="s">
        <v>176</v>
      </c>
      <c r="E349" s="61"/>
      <c r="F349" s="63">
        <f>F350+F352</f>
        <v>21096000</v>
      </c>
    </row>
    <row r="350" spans="1:6" ht="31.5">
      <c r="A350" s="60" t="s">
        <v>177</v>
      </c>
      <c r="B350" s="32"/>
      <c r="C350" s="32"/>
      <c r="D350" s="32">
        <v>5160120</v>
      </c>
      <c r="E350" s="61"/>
      <c r="F350" s="64">
        <f>F351</f>
        <v>20896000</v>
      </c>
    </row>
    <row r="351" spans="1:6" ht="15.75">
      <c r="A351" s="62" t="s">
        <v>178</v>
      </c>
      <c r="B351" s="5"/>
      <c r="C351" s="5"/>
      <c r="D351" s="5"/>
      <c r="E351" s="8" t="s">
        <v>179</v>
      </c>
      <c r="F351" s="63">
        <v>20896000</v>
      </c>
    </row>
    <row r="352" spans="1:6" ht="18.75" customHeight="1">
      <c r="A352" s="60" t="s">
        <v>180</v>
      </c>
      <c r="B352" s="32"/>
      <c r="C352" s="32"/>
      <c r="D352" s="32" t="s">
        <v>181</v>
      </c>
      <c r="E352" s="61"/>
      <c r="F352" s="63">
        <f>F353</f>
        <v>200000</v>
      </c>
    </row>
    <row r="353" spans="1:6" ht="18" customHeight="1">
      <c r="A353" s="62" t="s">
        <v>178</v>
      </c>
      <c r="B353" s="5"/>
      <c r="C353" s="5"/>
      <c r="D353" s="5"/>
      <c r="E353" s="8" t="s">
        <v>179</v>
      </c>
      <c r="F353" s="63">
        <v>200000</v>
      </c>
    </row>
    <row r="354" spans="1:6" ht="15.75">
      <c r="A354" s="28" t="s">
        <v>280</v>
      </c>
      <c r="B354" s="43"/>
      <c r="C354" s="44" t="s">
        <v>277</v>
      </c>
      <c r="D354" s="44"/>
      <c r="E354" s="44"/>
      <c r="F354" s="45">
        <f>F355</f>
        <v>5846000</v>
      </c>
    </row>
    <row r="355" spans="1:6" ht="18.75" customHeight="1">
      <c r="A355" s="60" t="s">
        <v>247</v>
      </c>
      <c r="B355" s="32"/>
      <c r="C355" s="32"/>
      <c r="D355" s="32">
        <v>5170220</v>
      </c>
      <c r="E355" s="61"/>
      <c r="F355" s="64">
        <f>F356</f>
        <v>5846000</v>
      </c>
    </row>
    <row r="356" spans="1:6" ht="14.25" customHeight="1">
      <c r="A356" s="62" t="s">
        <v>248</v>
      </c>
      <c r="B356" s="5"/>
      <c r="C356" s="5"/>
      <c r="D356" s="5"/>
      <c r="E356" s="8" t="s">
        <v>246</v>
      </c>
      <c r="F356" s="63">
        <v>5846000</v>
      </c>
    </row>
    <row r="357" spans="1:6" s="37" customFormat="1" ht="0.75" customHeight="1" hidden="1">
      <c r="A357" s="28" t="s">
        <v>322</v>
      </c>
      <c r="B357" s="43"/>
      <c r="C357" s="44" t="s">
        <v>278</v>
      </c>
      <c r="D357" s="44"/>
      <c r="E357" s="44"/>
      <c r="F357" s="45">
        <f>F358</f>
        <v>0</v>
      </c>
    </row>
    <row r="358" spans="1:6" ht="63.75" hidden="1" thickBot="1">
      <c r="A358" s="60" t="s">
        <v>188</v>
      </c>
      <c r="B358" s="32"/>
      <c r="C358" s="32"/>
      <c r="D358" s="32" t="s">
        <v>189</v>
      </c>
      <c r="E358" s="61"/>
      <c r="F358" s="63">
        <f>F359</f>
        <v>0</v>
      </c>
    </row>
    <row r="359" spans="1:6" ht="15.75" hidden="1">
      <c r="A359" s="128" t="s">
        <v>186</v>
      </c>
      <c r="B359" s="88"/>
      <c r="C359" s="88"/>
      <c r="D359" s="88"/>
      <c r="E359" s="129" t="s">
        <v>187</v>
      </c>
      <c r="F359" s="130"/>
    </row>
    <row r="360" spans="1:6" ht="31.5">
      <c r="A360" s="6" t="s">
        <v>485</v>
      </c>
      <c r="B360" s="6"/>
      <c r="C360" s="3">
        <v>1403</v>
      </c>
      <c r="D360" s="5"/>
      <c r="E360" s="8"/>
      <c r="F360" s="15">
        <f>F361</f>
        <v>168549</v>
      </c>
    </row>
    <row r="361" spans="1:6" ht="16.5" thickBot="1">
      <c r="A361" s="131" t="s">
        <v>481</v>
      </c>
      <c r="B361" s="88"/>
      <c r="C361" s="88"/>
      <c r="D361" s="88">
        <v>5230313</v>
      </c>
      <c r="E361" s="129" t="s">
        <v>187</v>
      </c>
      <c r="F361" s="132">
        <v>168549</v>
      </c>
    </row>
    <row r="362" spans="1:6" s="27" customFormat="1" ht="38.25" thickBot="1">
      <c r="A362" s="95" t="s">
        <v>340</v>
      </c>
      <c r="B362" s="136">
        <v>710</v>
      </c>
      <c r="C362" s="96"/>
      <c r="D362" s="96"/>
      <c r="E362" s="137"/>
      <c r="F362" s="97">
        <f>F366+F370+F374+F412+F405+F363</f>
        <v>64374199.66</v>
      </c>
    </row>
    <row r="363" spans="1:6" s="27" customFormat="1" ht="18.75">
      <c r="A363" s="133" t="s">
        <v>24</v>
      </c>
      <c r="B363" s="134"/>
      <c r="C363" s="134" t="s">
        <v>66</v>
      </c>
      <c r="D363" s="134"/>
      <c r="E363" s="134"/>
      <c r="F363" s="135">
        <f>F364</f>
        <v>387400</v>
      </c>
    </row>
    <row r="364" spans="1:6" s="27" customFormat="1" ht="31.5">
      <c r="A364" s="115" t="s">
        <v>450</v>
      </c>
      <c r="B364" s="116"/>
      <c r="C364" s="116"/>
      <c r="D364" s="33" t="s">
        <v>451</v>
      </c>
      <c r="E364" s="116"/>
      <c r="F364" s="118">
        <f>F365</f>
        <v>387400</v>
      </c>
    </row>
    <row r="365" spans="1:6" s="27" customFormat="1" ht="18.75">
      <c r="A365" s="115" t="s">
        <v>101</v>
      </c>
      <c r="B365" s="116"/>
      <c r="C365" s="116"/>
      <c r="D365" s="116"/>
      <c r="E365" s="117" t="s">
        <v>91</v>
      </c>
      <c r="F365" s="118">
        <v>387400</v>
      </c>
    </row>
    <row r="366" spans="1:6" s="66" customFormat="1" ht="18" customHeight="1">
      <c r="A366" s="103" t="s">
        <v>34</v>
      </c>
      <c r="B366" s="93"/>
      <c r="C366" s="93">
        <v>1001</v>
      </c>
      <c r="D366" s="93"/>
      <c r="E366" s="93"/>
      <c r="F366" s="94">
        <f>F367</f>
        <v>2029600</v>
      </c>
    </row>
    <row r="367" spans="1:6" s="66" customFormat="1" ht="18" customHeight="1">
      <c r="A367" s="69" t="s">
        <v>193</v>
      </c>
      <c r="B367" s="33"/>
      <c r="C367" s="33"/>
      <c r="D367" s="33">
        <v>4910000</v>
      </c>
      <c r="E367" s="36"/>
      <c r="F367" s="34">
        <f>F368</f>
        <v>2029600</v>
      </c>
    </row>
    <row r="368" spans="1:6" s="66" customFormat="1" ht="18" customHeight="1">
      <c r="A368" s="69" t="s">
        <v>194</v>
      </c>
      <c r="B368" s="33"/>
      <c r="C368" s="33"/>
      <c r="D368" s="33">
        <v>4910100</v>
      </c>
      <c r="E368" s="36"/>
      <c r="F368" s="34">
        <f>F369</f>
        <v>2029600</v>
      </c>
    </row>
    <row r="369" spans="1:6" s="66" customFormat="1" ht="18" customHeight="1">
      <c r="A369" s="67" t="s">
        <v>153</v>
      </c>
      <c r="B369" s="36"/>
      <c r="C369" s="36"/>
      <c r="D369" s="36"/>
      <c r="E369" s="36" t="s">
        <v>154</v>
      </c>
      <c r="F369" s="34">
        <v>2029600</v>
      </c>
    </row>
    <row r="370" spans="1:6" s="66" customFormat="1" ht="18" customHeight="1">
      <c r="A370" s="65" t="s">
        <v>35</v>
      </c>
      <c r="B370" s="36"/>
      <c r="C370" s="29" t="s">
        <v>191</v>
      </c>
      <c r="D370" s="36"/>
      <c r="E370" s="8"/>
      <c r="F370" s="68">
        <f>F373</f>
        <v>25584945.66</v>
      </c>
    </row>
    <row r="371" spans="1:6" s="66" customFormat="1" ht="18" customHeight="1">
      <c r="A371" s="69" t="s">
        <v>192</v>
      </c>
      <c r="B371" s="33"/>
      <c r="C371" s="33"/>
      <c r="D371" s="70">
        <v>5080000</v>
      </c>
      <c r="E371" s="61"/>
      <c r="F371" s="63">
        <f>F372</f>
        <v>25584945.66</v>
      </c>
    </row>
    <row r="372" spans="1:6" s="66" customFormat="1" ht="18" customHeight="1">
      <c r="A372" s="69" t="s">
        <v>323</v>
      </c>
      <c r="B372" s="33"/>
      <c r="C372" s="33"/>
      <c r="D372" s="33">
        <v>5089900</v>
      </c>
      <c r="E372" s="61"/>
      <c r="F372" s="63">
        <f>F373</f>
        <v>25584945.66</v>
      </c>
    </row>
    <row r="373" spans="1:6" s="66" customFormat="1" ht="18" customHeight="1">
      <c r="A373" s="67" t="s">
        <v>324</v>
      </c>
      <c r="B373" s="36"/>
      <c r="C373" s="36"/>
      <c r="D373" s="36"/>
      <c r="E373" s="8" t="s">
        <v>98</v>
      </c>
      <c r="F373" s="63">
        <v>25584945.66</v>
      </c>
    </row>
    <row r="374" spans="1:6" s="66" customFormat="1" ht="18" customHeight="1">
      <c r="A374" s="65" t="s">
        <v>36</v>
      </c>
      <c r="B374" s="29"/>
      <c r="C374" s="29">
        <v>1003</v>
      </c>
      <c r="D374" s="29"/>
      <c r="E374" s="29"/>
      <c r="F374" s="30">
        <f>F375+F378+F380+F382+F384+F386+F389+F392+F394+F396+F398+F401+F403+F404</f>
        <v>32491054</v>
      </c>
    </row>
    <row r="375" spans="1:6" s="66" customFormat="1" ht="18" customHeight="1">
      <c r="A375" s="67" t="s">
        <v>151</v>
      </c>
      <c r="B375" s="29"/>
      <c r="C375" s="29"/>
      <c r="D375" s="36" t="s">
        <v>476</v>
      </c>
      <c r="E375" s="36" t="s">
        <v>156</v>
      </c>
      <c r="F375" s="34">
        <v>3054</v>
      </c>
    </row>
    <row r="376" spans="1:6" s="66" customFormat="1" ht="18" customHeight="1">
      <c r="A376" s="69" t="s">
        <v>149</v>
      </c>
      <c r="B376" s="33"/>
      <c r="C376" s="33"/>
      <c r="D376" s="33">
        <v>5050000</v>
      </c>
      <c r="E376" s="33"/>
      <c r="F376" s="34">
        <f>F377+F379+F381+F383+F385+F387+F397</f>
        <v>31037000</v>
      </c>
    </row>
    <row r="377" spans="1:6" s="66" customFormat="1" ht="30" customHeight="1">
      <c r="A377" s="69" t="s">
        <v>195</v>
      </c>
      <c r="B377" s="33"/>
      <c r="C377" s="33"/>
      <c r="D377" s="33">
        <v>5051900</v>
      </c>
      <c r="E377" s="33"/>
      <c r="F377" s="34">
        <f>F378</f>
        <v>81000</v>
      </c>
    </row>
    <row r="378" spans="1:6" s="66" customFormat="1" ht="20.25" customHeight="1">
      <c r="A378" s="67" t="s">
        <v>153</v>
      </c>
      <c r="B378" s="36"/>
      <c r="C378" s="36"/>
      <c r="D378" s="36"/>
      <c r="E378" s="36" t="s">
        <v>154</v>
      </c>
      <c r="F378" s="34">
        <v>81000</v>
      </c>
    </row>
    <row r="379" spans="1:6" s="66" customFormat="1" ht="30" customHeight="1">
      <c r="A379" s="69" t="s">
        <v>196</v>
      </c>
      <c r="B379" s="33"/>
      <c r="C379" s="33"/>
      <c r="D379" s="33">
        <v>5052205</v>
      </c>
      <c r="E379" s="33"/>
      <c r="F379" s="34">
        <f>F380</f>
        <v>603000</v>
      </c>
    </row>
    <row r="380" spans="1:6" s="66" customFormat="1" ht="17.25" customHeight="1">
      <c r="A380" s="67" t="s">
        <v>153</v>
      </c>
      <c r="B380" s="36"/>
      <c r="C380" s="36"/>
      <c r="D380" s="36"/>
      <c r="E380" s="36" t="s">
        <v>154</v>
      </c>
      <c r="F380" s="34">
        <v>603000</v>
      </c>
    </row>
    <row r="381" spans="1:6" s="66" customFormat="1" ht="31.5" customHeight="1">
      <c r="A381" s="69" t="s">
        <v>197</v>
      </c>
      <c r="B381" s="33"/>
      <c r="C381" s="33"/>
      <c r="D381" s="33">
        <v>5052901</v>
      </c>
      <c r="E381" s="33"/>
      <c r="F381" s="34">
        <f>F382</f>
        <v>1384000</v>
      </c>
    </row>
    <row r="382" spans="1:6" s="66" customFormat="1" ht="15.75">
      <c r="A382" s="67" t="s">
        <v>153</v>
      </c>
      <c r="B382" s="36"/>
      <c r="C382" s="36"/>
      <c r="D382" s="36"/>
      <c r="E382" s="36" t="s">
        <v>154</v>
      </c>
      <c r="F382" s="34">
        <v>1384000</v>
      </c>
    </row>
    <row r="383" spans="1:6" s="66" customFormat="1" ht="14.25" customHeight="1">
      <c r="A383" s="69" t="s">
        <v>203</v>
      </c>
      <c r="B383" s="33"/>
      <c r="C383" s="33"/>
      <c r="D383" s="33">
        <v>5054600</v>
      </c>
      <c r="E383" s="33"/>
      <c r="F383" s="34">
        <f>F384</f>
        <v>7440000</v>
      </c>
    </row>
    <row r="384" spans="1:6" s="66" customFormat="1" ht="15.75">
      <c r="A384" s="67" t="s">
        <v>153</v>
      </c>
      <c r="B384" s="36"/>
      <c r="C384" s="36"/>
      <c r="D384" s="36"/>
      <c r="E384" s="36" t="s">
        <v>154</v>
      </c>
      <c r="F384" s="34">
        <v>7440000</v>
      </c>
    </row>
    <row r="385" spans="1:6" s="66" customFormat="1" ht="31.5">
      <c r="A385" s="69" t="s">
        <v>205</v>
      </c>
      <c r="B385" s="33"/>
      <c r="C385" s="33"/>
      <c r="D385" s="33">
        <v>5054800</v>
      </c>
      <c r="E385" s="33"/>
      <c r="F385" s="34">
        <f>F386</f>
        <v>3186000</v>
      </c>
    </row>
    <row r="386" spans="1:6" s="66" customFormat="1" ht="15.75">
      <c r="A386" s="67" t="s">
        <v>153</v>
      </c>
      <c r="B386" s="36"/>
      <c r="C386" s="36"/>
      <c r="D386" s="36"/>
      <c r="E386" s="36" t="s">
        <v>154</v>
      </c>
      <c r="F386" s="34">
        <v>3186000</v>
      </c>
    </row>
    <row r="387" spans="1:6" s="66" customFormat="1" ht="15.75">
      <c r="A387" s="67" t="s">
        <v>235</v>
      </c>
      <c r="B387" s="36"/>
      <c r="C387" s="36"/>
      <c r="D387" s="36">
        <v>5055500</v>
      </c>
      <c r="E387" s="36"/>
      <c r="F387" s="34">
        <f>F388+F390+F395</f>
        <v>13651000</v>
      </c>
    </row>
    <row r="388" spans="1:6" s="66" customFormat="1" ht="15.75">
      <c r="A388" s="69" t="s">
        <v>198</v>
      </c>
      <c r="B388" s="33"/>
      <c r="C388" s="33"/>
      <c r="D388" s="33">
        <v>5055510</v>
      </c>
      <c r="E388" s="33"/>
      <c r="F388" s="34">
        <f>F389</f>
        <v>3685000</v>
      </c>
    </row>
    <row r="389" spans="1:6" s="66" customFormat="1" ht="15.75">
      <c r="A389" s="67" t="s">
        <v>199</v>
      </c>
      <c r="B389" s="36"/>
      <c r="C389" s="36"/>
      <c r="D389" s="36"/>
      <c r="E389" s="36" t="s">
        <v>154</v>
      </c>
      <c r="F389" s="34">
        <v>3685000</v>
      </c>
    </row>
    <row r="390" spans="1:6" s="66" customFormat="1" ht="17.25" customHeight="1">
      <c r="A390" s="69" t="s">
        <v>200</v>
      </c>
      <c r="B390" s="33"/>
      <c r="C390" s="33"/>
      <c r="D390" s="33">
        <v>5055520</v>
      </c>
      <c r="E390" s="33"/>
      <c r="F390" s="34">
        <f>F391+F393</f>
        <v>9676000</v>
      </c>
    </row>
    <row r="391" spans="1:6" s="66" customFormat="1" ht="18" customHeight="1">
      <c r="A391" s="69" t="s">
        <v>201</v>
      </c>
      <c r="B391" s="33"/>
      <c r="C391" s="33"/>
      <c r="D391" s="33">
        <v>5055521</v>
      </c>
      <c r="E391" s="33"/>
      <c r="F391" s="34">
        <f>F392</f>
        <v>8077000</v>
      </c>
    </row>
    <row r="392" spans="1:6" s="66" customFormat="1" ht="15.75">
      <c r="A392" s="67" t="s">
        <v>153</v>
      </c>
      <c r="B392" s="36"/>
      <c r="C392" s="36"/>
      <c r="D392" s="36"/>
      <c r="E392" s="36" t="s">
        <v>154</v>
      </c>
      <c r="F392" s="34">
        <v>8077000</v>
      </c>
    </row>
    <row r="393" spans="1:6" s="66" customFormat="1" ht="15.75">
      <c r="A393" s="69" t="s">
        <v>202</v>
      </c>
      <c r="B393" s="33"/>
      <c r="C393" s="33"/>
      <c r="D393" s="33">
        <v>5055522</v>
      </c>
      <c r="E393" s="33"/>
      <c r="F393" s="34">
        <f>F394</f>
        <v>1599000</v>
      </c>
    </row>
    <row r="394" spans="1:6" s="66" customFormat="1" ht="15.75">
      <c r="A394" s="67" t="s">
        <v>153</v>
      </c>
      <c r="B394" s="36"/>
      <c r="C394" s="36"/>
      <c r="D394" s="36"/>
      <c r="E394" s="36" t="s">
        <v>154</v>
      </c>
      <c r="F394" s="34">
        <v>1599000</v>
      </c>
    </row>
    <row r="395" spans="1:6" s="66" customFormat="1" ht="31.5" customHeight="1">
      <c r="A395" s="69" t="s">
        <v>204</v>
      </c>
      <c r="B395" s="33"/>
      <c r="C395" s="33"/>
      <c r="D395" s="33">
        <v>5055530</v>
      </c>
      <c r="E395" s="33"/>
      <c r="F395" s="34">
        <f>F396</f>
        <v>290000</v>
      </c>
    </row>
    <row r="396" spans="1:6" s="66" customFormat="1" ht="15.75">
      <c r="A396" s="67" t="s">
        <v>153</v>
      </c>
      <c r="B396" s="36"/>
      <c r="C396" s="36"/>
      <c r="D396" s="36"/>
      <c r="E396" s="36" t="s">
        <v>154</v>
      </c>
      <c r="F396" s="34">
        <v>290000</v>
      </c>
    </row>
    <row r="397" spans="1:6" s="66" customFormat="1" ht="15.75">
      <c r="A397" s="69" t="s">
        <v>206</v>
      </c>
      <c r="B397" s="33"/>
      <c r="C397" s="33"/>
      <c r="D397" s="33">
        <v>5058600</v>
      </c>
      <c r="E397" s="33"/>
      <c r="F397" s="34">
        <f>F398</f>
        <v>4692000</v>
      </c>
    </row>
    <row r="398" spans="1:6" s="66" customFormat="1" ht="15.75">
      <c r="A398" s="67" t="s">
        <v>153</v>
      </c>
      <c r="B398" s="36"/>
      <c r="C398" s="36"/>
      <c r="D398" s="36"/>
      <c r="E398" s="36" t="s">
        <v>154</v>
      </c>
      <c r="F398" s="34">
        <v>4692000</v>
      </c>
    </row>
    <row r="399" spans="1:6" s="66" customFormat="1" ht="18" customHeight="1">
      <c r="A399" s="67" t="s">
        <v>158</v>
      </c>
      <c r="B399" s="36"/>
      <c r="C399" s="36"/>
      <c r="D399" s="36">
        <v>5140000</v>
      </c>
      <c r="E399" s="36"/>
      <c r="F399" s="34">
        <f>F400+F402</f>
        <v>1226000</v>
      </c>
    </row>
    <row r="400" spans="1:6" s="66" customFormat="1" ht="17.25" customHeight="1">
      <c r="A400" s="67" t="s">
        <v>207</v>
      </c>
      <c r="B400" s="36"/>
      <c r="C400" s="36"/>
      <c r="D400" s="36">
        <v>5140100</v>
      </c>
      <c r="E400" s="36"/>
      <c r="F400" s="34">
        <f>F401</f>
        <v>990000</v>
      </c>
    </row>
    <row r="401" spans="1:6" s="66" customFormat="1" ht="17.25" customHeight="1">
      <c r="A401" s="67" t="s">
        <v>151</v>
      </c>
      <c r="B401" s="36"/>
      <c r="C401" s="36"/>
      <c r="D401" s="36"/>
      <c r="E401" s="36" t="s">
        <v>156</v>
      </c>
      <c r="F401" s="34">
        <v>990000</v>
      </c>
    </row>
    <row r="402" spans="1:6" s="66" customFormat="1" ht="32.25" customHeight="1">
      <c r="A402" s="67" t="s">
        <v>447</v>
      </c>
      <c r="B402" s="36"/>
      <c r="C402" s="36"/>
      <c r="D402" s="36" t="s">
        <v>448</v>
      </c>
      <c r="E402" s="36"/>
      <c r="F402" s="34">
        <f>F403</f>
        <v>236000</v>
      </c>
    </row>
    <row r="403" spans="1:6" s="66" customFormat="1" ht="17.25" customHeight="1">
      <c r="A403" s="67" t="s">
        <v>151</v>
      </c>
      <c r="B403" s="36"/>
      <c r="C403" s="36"/>
      <c r="D403" s="36"/>
      <c r="E403" s="36" t="s">
        <v>156</v>
      </c>
      <c r="F403" s="34">
        <v>236000</v>
      </c>
    </row>
    <row r="404" spans="1:6" s="66" customFormat="1" ht="17.25" customHeight="1">
      <c r="A404" s="67"/>
      <c r="B404" s="36"/>
      <c r="C404" s="36"/>
      <c r="D404" s="36" t="s">
        <v>482</v>
      </c>
      <c r="E404" s="36" t="s">
        <v>156</v>
      </c>
      <c r="F404" s="34">
        <v>225000</v>
      </c>
    </row>
    <row r="405" spans="1:6" s="66" customFormat="1" ht="17.25" customHeight="1">
      <c r="A405" s="65" t="s">
        <v>37</v>
      </c>
      <c r="B405" s="29"/>
      <c r="C405" s="29" t="s">
        <v>318</v>
      </c>
      <c r="D405" s="29"/>
      <c r="E405" s="29"/>
      <c r="F405" s="30">
        <f>SUM(F406+F409)</f>
        <v>2200</v>
      </c>
    </row>
    <row r="406" spans="1:6" s="66" customFormat="1" ht="17.25" customHeight="1">
      <c r="A406" s="69" t="s">
        <v>119</v>
      </c>
      <c r="B406" s="33"/>
      <c r="C406" s="33"/>
      <c r="D406" s="33" t="s">
        <v>120</v>
      </c>
      <c r="E406" s="33"/>
      <c r="F406" s="40">
        <f>SUM(F407)</f>
        <v>2000</v>
      </c>
    </row>
    <row r="407" spans="1:6" s="66" customFormat="1" ht="17.25" customHeight="1">
      <c r="A407" s="69" t="s">
        <v>419</v>
      </c>
      <c r="B407" s="33"/>
      <c r="C407" s="33"/>
      <c r="D407" s="33" t="s">
        <v>320</v>
      </c>
      <c r="E407" s="33"/>
      <c r="F407" s="40">
        <f>SUM(F408)</f>
        <v>2000</v>
      </c>
    </row>
    <row r="408" spans="1:6" s="66" customFormat="1" ht="17.25" customHeight="1">
      <c r="A408" s="67" t="s">
        <v>151</v>
      </c>
      <c r="B408" s="36"/>
      <c r="C408" s="36"/>
      <c r="D408" s="36"/>
      <c r="E408" s="36" t="s">
        <v>156</v>
      </c>
      <c r="F408" s="34">
        <v>2000</v>
      </c>
    </row>
    <row r="409" spans="1:6" s="66" customFormat="1" ht="17.25" customHeight="1">
      <c r="A409" s="67" t="s">
        <v>99</v>
      </c>
      <c r="B409" s="36"/>
      <c r="C409" s="36"/>
      <c r="D409" s="36" t="s">
        <v>100</v>
      </c>
      <c r="E409" s="36"/>
      <c r="F409" s="34">
        <f>SUM(F410)</f>
        <v>200</v>
      </c>
    </row>
    <row r="410" spans="1:6" s="66" customFormat="1" ht="17.25" customHeight="1">
      <c r="A410" s="67" t="s">
        <v>420</v>
      </c>
      <c r="B410" s="36"/>
      <c r="C410" s="36"/>
      <c r="D410" s="36" t="s">
        <v>382</v>
      </c>
      <c r="E410" s="36"/>
      <c r="F410" s="34">
        <f>SUM(F411)</f>
        <v>200</v>
      </c>
    </row>
    <row r="411" spans="1:6" s="66" customFormat="1" ht="17.25" customHeight="1">
      <c r="A411" s="67" t="s">
        <v>151</v>
      </c>
      <c r="B411" s="36"/>
      <c r="C411" s="36"/>
      <c r="D411" s="36"/>
      <c r="E411" s="36" t="s">
        <v>156</v>
      </c>
      <c r="F411" s="34">
        <v>200</v>
      </c>
    </row>
    <row r="412" spans="1:6" s="66" customFormat="1" ht="15.75">
      <c r="A412" s="65" t="s">
        <v>38</v>
      </c>
      <c r="B412" s="29"/>
      <c r="C412" s="29">
        <v>1006</v>
      </c>
      <c r="D412" s="29"/>
      <c r="E412" s="29"/>
      <c r="F412" s="30">
        <f>F413</f>
        <v>3879000</v>
      </c>
    </row>
    <row r="413" spans="1:6" s="66" customFormat="1" ht="32.25" customHeight="1">
      <c r="A413" s="69" t="s">
        <v>86</v>
      </c>
      <c r="B413" s="33"/>
      <c r="C413" s="33"/>
      <c r="D413" s="33" t="s">
        <v>87</v>
      </c>
      <c r="E413" s="33"/>
      <c r="F413" s="34">
        <f>F414</f>
        <v>3879000</v>
      </c>
    </row>
    <row r="414" spans="1:6" s="66" customFormat="1" ht="31.5">
      <c r="A414" s="69" t="s">
        <v>92</v>
      </c>
      <c r="B414" s="33"/>
      <c r="C414" s="33"/>
      <c r="D414" s="33" t="s">
        <v>93</v>
      </c>
      <c r="E414" s="33"/>
      <c r="F414" s="34">
        <f>F415</f>
        <v>3879000</v>
      </c>
    </row>
    <row r="415" spans="1:6" s="66" customFormat="1" ht="16.5" thickBot="1">
      <c r="A415" s="71" t="s">
        <v>90</v>
      </c>
      <c r="B415" s="49"/>
      <c r="C415" s="49"/>
      <c r="D415" s="49"/>
      <c r="E415" s="49">
        <v>500</v>
      </c>
      <c r="F415" s="72">
        <v>3879000</v>
      </c>
    </row>
    <row r="416" spans="1:6" s="73" customFormat="1" ht="21.75" customHeight="1" thickBot="1">
      <c r="A416" s="101" t="s">
        <v>336</v>
      </c>
      <c r="B416" s="102">
        <v>711</v>
      </c>
      <c r="C416" s="96"/>
      <c r="D416" s="96"/>
      <c r="E416" s="96"/>
      <c r="F416" s="97">
        <f>F417</f>
        <v>3960024</v>
      </c>
    </row>
    <row r="417" spans="1:6" s="66" customFormat="1" ht="15.75">
      <c r="A417" s="99" t="s">
        <v>24</v>
      </c>
      <c r="B417" s="100"/>
      <c r="C417" s="93" t="s">
        <v>57</v>
      </c>
      <c r="D417" s="93"/>
      <c r="E417" s="93"/>
      <c r="F417" s="94">
        <f>F418+F419+F422+F424+F425+F426+F432+F433+F436</f>
        <v>3960024</v>
      </c>
    </row>
    <row r="418" spans="1:6" s="66" customFormat="1" ht="31.5">
      <c r="A418" s="124" t="s">
        <v>77</v>
      </c>
      <c r="B418" s="100"/>
      <c r="C418" s="93"/>
      <c r="D418" s="125" t="s">
        <v>464</v>
      </c>
      <c r="E418" s="125" t="s">
        <v>98</v>
      </c>
      <c r="F418" s="126">
        <v>240000</v>
      </c>
    </row>
    <row r="419" spans="1:6" s="66" customFormat="1" ht="31.5">
      <c r="A419" s="124" t="s">
        <v>209</v>
      </c>
      <c r="B419" s="100"/>
      <c r="C419" s="93"/>
      <c r="D419" s="125" t="s">
        <v>365</v>
      </c>
      <c r="E419" s="125" t="s">
        <v>242</v>
      </c>
      <c r="F419" s="126">
        <v>20000</v>
      </c>
    </row>
    <row r="420" spans="1:6" s="66" customFormat="1" ht="17.25" customHeight="1">
      <c r="A420" s="31" t="s">
        <v>208</v>
      </c>
      <c r="B420" s="32"/>
      <c r="C420" s="29" t="s">
        <v>66</v>
      </c>
      <c r="D420" s="33">
        <v>4310000</v>
      </c>
      <c r="E420" s="33"/>
      <c r="F420" s="34">
        <f>F421+F423</f>
        <v>3455300</v>
      </c>
    </row>
    <row r="421" spans="1:6" s="66" customFormat="1" ht="18" customHeight="1">
      <c r="A421" s="31" t="s">
        <v>325</v>
      </c>
      <c r="B421" s="32"/>
      <c r="C421" s="33"/>
      <c r="D421" s="33">
        <v>4310101</v>
      </c>
      <c r="E421" s="33"/>
      <c r="F421" s="34">
        <f>F422</f>
        <v>1957984.41</v>
      </c>
    </row>
    <row r="422" spans="1:6" s="66" customFormat="1" ht="17.25" customHeight="1">
      <c r="A422" s="35" t="s">
        <v>209</v>
      </c>
      <c r="B422" s="5"/>
      <c r="C422" s="36"/>
      <c r="D422" s="36"/>
      <c r="E422" s="36" t="s">
        <v>242</v>
      </c>
      <c r="F422" s="34">
        <v>1957984.41</v>
      </c>
    </row>
    <row r="423" spans="1:6" s="66" customFormat="1" ht="20.25" customHeight="1">
      <c r="A423" s="35" t="s">
        <v>80</v>
      </c>
      <c r="B423" s="5"/>
      <c r="C423" s="36"/>
      <c r="D423" s="36">
        <v>4319900</v>
      </c>
      <c r="E423" s="36"/>
      <c r="F423" s="34">
        <f>F424</f>
        <v>1497315.59</v>
      </c>
    </row>
    <row r="424" spans="1:6" s="66" customFormat="1" ht="19.5" customHeight="1">
      <c r="A424" s="35" t="s">
        <v>77</v>
      </c>
      <c r="B424" s="5"/>
      <c r="C424" s="36"/>
      <c r="D424" s="36"/>
      <c r="E424" s="36" t="s">
        <v>98</v>
      </c>
      <c r="F424" s="34">
        <v>1497315.59</v>
      </c>
    </row>
    <row r="425" spans="1:6" s="66" customFormat="1" ht="19.5" customHeight="1">
      <c r="A425" s="35" t="s">
        <v>494</v>
      </c>
      <c r="B425" s="5"/>
      <c r="C425" s="36"/>
      <c r="D425" s="36" t="s">
        <v>446</v>
      </c>
      <c r="E425" s="36" t="s">
        <v>98</v>
      </c>
      <c r="F425" s="34">
        <v>12662</v>
      </c>
    </row>
    <row r="426" spans="1:6" s="66" customFormat="1" ht="19.5" customHeight="1">
      <c r="A426" s="35" t="s">
        <v>209</v>
      </c>
      <c r="B426" s="5"/>
      <c r="C426" s="36"/>
      <c r="D426" s="36" t="s">
        <v>446</v>
      </c>
      <c r="E426" s="36" t="s">
        <v>242</v>
      </c>
      <c r="F426" s="34">
        <v>50362</v>
      </c>
    </row>
    <row r="427" spans="1:6" s="74" customFormat="1" ht="18.75" customHeight="1">
      <c r="A427" s="31" t="s">
        <v>210</v>
      </c>
      <c r="B427" s="32"/>
      <c r="C427" s="33"/>
      <c r="D427" s="33">
        <v>5220000</v>
      </c>
      <c r="E427" s="33"/>
      <c r="F427" s="40">
        <f>F428+F431</f>
        <v>40000</v>
      </c>
    </row>
    <row r="428" spans="1:6" s="74" customFormat="1" ht="12.75" customHeight="1" hidden="1">
      <c r="A428" s="31" t="s">
        <v>232</v>
      </c>
      <c r="B428" s="32"/>
      <c r="C428" s="33"/>
      <c r="D428" s="33">
        <v>5221300</v>
      </c>
      <c r="E428" s="33"/>
      <c r="F428" s="40"/>
    </row>
    <row r="429" spans="1:6" s="74" customFormat="1" ht="36.75" customHeight="1" hidden="1">
      <c r="A429" s="31" t="s">
        <v>250</v>
      </c>
      <c r="B429" s="32"/>
      <c r="C429" s="33"/>
      <c r="D429" s="33">
        <v>5221301</v>
      </c>
      <c r="E429" s="33"/>
      <c r="F429" s="40"/>
    </row>
    <row r="430" spans="1:6" s="74" customFormat="1" ht="14.25" customHeight="1" hidden="1">
      <c r="A430" s="31" t="s">
        <v>245</v>
      </c>
      <c r="B430" s="32"/>
      <c r="C430" s="33"/>
      <c r="D430" s="33"/>
      <c r="E430" s="33" t="s">
        <v>244</v>
      </c>
      <c r="F430" s="40"/>
    </row>
    <row r="431" spans="1:6" s="74" customFormat="1" ht="33" customHeight="1">
      <c r="A431" s="58" t="s">
        <v>412</v>
      </c>
      <c r="B431" s="32"/>
      <c r="C431" s="33"/>
      <c r="D431" s="33" t="s">
        <v>449</v>
      </c>
      <c r="E431" s="33"/>
      <c r="F431" s="40">
        <f>F432</f>
        <v>40000</v>
      </c>
    </row>
    <row r="432" spans="1:6" s="66" customFormat="1" ht="18" customHeight="1">
      <c r="A432" s="86" t="s">
        <v>209</v>
      </c>
      <c r="B432" s="88"/>
      <c r="C432" s="89"/>
      <c r="D432" s="89"/>
      <c r="E432" s="89" t="s">
        <v>242</v>
      </c>
      <c r="F432" s="90">
        <v>40000</v>
      </c>
    </row>
    <row r="433" spans="1:6" s="66" customFormat="1" ht="18" customHeight="1">
      <c r="A433" s="107" t="s">
        <v>209</v>
      </c>
      <c r="B433" s="88"/>
      <c r="C433" s="89"/>
      <c r="D433" s="89" t="s">
        <v>483</v>
      </c>
      <c r="E433" s="89" t="s">
        <v>242</v>
      </c>
      <c r="F433" s="127">
        <v>136700</v>
      </c>
    </row>
    <row r="434" spans="1:6" s="66" customFormat="1" ht="18" customHeight="1">
      <c r="A434" s="87" t="s">
        <v>99</v>
      </c>
      <c r="B434" s="5"/>
      <c r="C434" s="36"/>
      <c r="D434" s="36" t="s">
        <v>100</v>
      </c>
      <c r="E434" s="36"/>
      <c r="F434" s="91">
        <f>F435</f>
        <v>5000</v>
      </c>
    </row>
    <row r="435" spans="1:6" s="66" customFormat="1" ht="37.5" customHeight="1">
      <c r="A435" s="98" t="s">
        <v>384</v>
      </c>
      <c r="B435" s="32"/>
      <c r="C435" s="33"/>
      <c r="D435" s="33" t="s">
        <v>356</v>
      </c>
      <c r="E435" s="36"/>
      <c r="F435" s="91">
        <f>F436</f>
        <v>5000</v>
      </c>
    </row>
    <row r="436" spans="1:6" s="66" customFormat="1" ht="18" customHeight="1" thickBot="1">
      <c r="A436" s="86" t="s">
        <v>209</v>
      </c>
      <c r="B436" s="83"/>
      <c r="C436" s="84"/>
      <c r="D436" s="84"/>
      <c r="E436" s="84" t="s">
        <v>242</v>
      </c>
      <c r="F436" s="85">
        <v>5000</v>
      </c>
    </row>
    <row r="437" spans="1:6" s="66" customFormat="1" ht="57" thickBot="1">
      <c r="A437" s="95" t="s">
        <v>338</v>
      </c>
      <c r="B437" s="96" t="s">
        <v>337</v>
      </c>
      <c r="C437" s="96"/>
      <c r="D437" s="96"/>
      <c r="E437" s="96"/>
      <c r="F437" s="97">
        <f>F439+F454+F468+F481+F438</f>
        <v>113620193.32</v>
      </c>
    </row>
    <row r="438" spans="1:6" s="66" customFormat="1" ht="18.75">
      <c r="A438" s="164" t="s">
        <v>170</v>
      </c>
      <c r="B438" s="162"/>
      <c r="C438" s="162" t="s">
        <v>49</v>
      </c>
      <c r="D438" s="165" t="s">
        <v>496</v>
      </c>
      <c r="E438" s="165" t="s">
        <v>171</v>
      </c>
      <c r="F438" s="163">
        <v>20000</v>
      </c>
    </row>
    <row r="439" spans="1:8" s="76" customFormat="1" ht="15" customHeight="1">
      <c r="A439" s="92" t="s">
        <v>22</v>
      </c>
      <c r="B439" s="93"/>
      <c r="C439" s="93" t="s">
        <v>64</v>
      </c>
      <c r="D439" s="93"/>
      <c r="E439" s="93"/>
      <c r="F439" s="94">
        <f>F440+F443+F448+F507</f>
        <v>25006883.560000002</v>
      </c>
      <c r="G439" s="154"/>
      <c r="H439" s="155"/>
    </row>
    <row r="440" spans="1:6" s="78" customFormat="1" ht="18" customHeight="1">
      <c r="A440" s="82" t="s">
        <v>212</v>
      </c>
      <c r="B440" s="33"/>
      <c r="C440" s="33"/>
      <c r="D440" s="33" t="s">
        <v>213</v>
      </c>
      <c r="E440" s="33"/>
      <c r="F440" s="34">
        <f>F441</f>
        <v>16629108.56</v>
      </c>
    </row>
    <row r="441" spans="1:6" s="73" customFormat="1" ht="18">
      <c r="A441" s="82" t="s">
        <v>80</v>
      </c>
      <c r="B441" s="33"/>
      <c r="C441" s="33"/>
      <c r="D441" s="33" t="s">
        <v>214</v>
      </c>
      <c r="E441" s="33"/>
      <c r="F441" s="34">
        <f>F442</f>
        <v>16629108.56</v>
      </c>
    </row>
    <row r="442" spans="1:6" s="66" customFormat="1" ht="18.75" customHeight="1">
      <c r="A442" s="67" t="s">
        <v>77</v>
      </c>
      <c r="B442" s="36"/>
      <c r="C442" s="36"/>
      <c r="D442" s="36"/>
      <c r="E442" s="36" t="s">
        <v>98</v>
      </c>
      <c r="F442" s="34">
        <v>16629108.56</v>
      </c>
    </row>
    <row r="443" spans="1:8" s="73" customFormat="1" ht="24" customHeight="1">
      <c r="A443" s="69" t="s">
        <v>119</v>
      </c>
      <c r="B443" s="33"/>
      <c r="C443" s="33"/>
      <c r="D443" s="33" t="s">
        <v>120</v>
      </c>
      <c r="E443" s="33"/>
      <c r="F443" s="34">
        <f>F444+F446</f>
        <v>148900</v>
      </c>
      <c r="G443" s="156"/>
      <c r="H443" s="157"/>
    </row>
    <row r="444" spans="1:7" ht="30.75" customHeight="1">
      <c r="A444" s="69" t="s">
        <v>215</v>
      </c>
      <c r="B444" s="33"/>
      <c r="C444" s="33"/>
      <c r="D444" s="33" t="s">
        <v>216</v>
      </c>
      <c r="E444" s="33"/>
      <c r="F444" s="34">
        <f>F445</f>
        <v>100000</v>
      </c>
      <c r="G444" s="9"/>
    </row>
    <row r="445" spans="1:6" ht="15" customHeight="1">
      <c r="A445" s="67" t="s">
        <v>128</v>
      </c>
      <c r="B445" s="36"/>
      <c r="C445" s="36"/>
      <c r="D445" s="36"/>
      <c r="E445" s="36" t="s">
        <v>129</v>
      </c>
      <c r="F445" s="34">
        <v>100000</v>
      </c>
    </row>
    <row r="446" spans="1:6" ht="35.25" customHeight="1">
      <c r="A446" s="31" t="s">
        <v>421</v>
      </c>
      <c r="B446" s="32"/>
      <c r="C446" s="33"/>
      <c r="D446" s="33" t="s">
        <v>422</v>
      </c>
      <c r="E446" s="33"/>
      <c r="F446" s="34">
        <f>F447</f>
        <v>48900</v>
      </c>
    </row>
    <row r="447" spans="1:6" ht="15" customHeight="1">
      <c r="A447" s="35" t="s">
        <v>428</v>
      </c>
      <c r="B447" s="32"/>
      <c r="C447" s="33"/>
      <c r="D447" s="33"/>
      <c r="E447" s="36" t="s">
        <v>126</v>
      </c>
      <c r="F447" s="34">
        <v>48900</v>
      </c>
    </row>
    <row r="448" spans="1:6" ht="15" customHeight="1">
      <c r="A448" s="35" t="s">
        <v>99</v>
      </c>
      <c r="B448" s="32"/>
      <c r="C448" s="33"/>
      <c r="D448" s="33" t="s">
        <v>100</v>
      </c>
      <c r="E448" s="36"/>
      <c r="F448" s="34">
        <f>F450+F452</f>
        <v>17300</v>
      </c>
    </row>
    <row r="449" spans="1:6" ht="39.75" customHeight="1">
      <c r="A449" s="31" t="s">
        <v>429</v>
      </c>
      <c r="B449" s="32"/>
      <c r="C449" s="33"/>
      <c r="D449" s="33" t="s">
        <v>430</v>
      </c>
      <c r="E449" s="33"/>
      <c r="F449" s="34">
        <f>F450</f>
        <v>5300</v>
      </c>
    </row>
    <row r="450" spans="1:6" ht="17.25" customHeight="1">
      <c r="A450" s="35" t="s">
        <v>428</v>
      </c>
      <c r="B450" s="5"/>
      <c r="C450" s="36"/>
      <c r="D450" s="36"/>
      <c r="E450" s="36" t="s">
        <v>126</v>
      </c>
      <c r="F450" s="34">
        <v>5300</v>
      </c>
    </row>
    <row r="451" spans="1:6" ht="18.75" customHeight="1" hidden="1">
      <c r="A451" s="67"/>
      <c r="B451" s="36"/>
      <c r="C451" s="36"/>
      <c r="D451" s="36"/>
      <c r="E451" s="36"/>
      <c r="F451" s="34"/>
    </row>
    <row r="452" spans="1:6" ht="32.25" customHeight="1">
      <c r="A452" s="69" t="s">
        <v>390</v>
      </c>
      <c r="B452" s="36"/>
      <c r="C452" s="36"/>
      <c r="D452" s="36" t="s">
        <v>391</v>
      </c>
      <c r="E452" s="36"/>
      <c r="F452" s="34">
        <f>F453</f>
        <v>12000</v>
      </c>
    </row>
    <row r="453" spans="1:6" ht="24" customHeight="1">
      <c r="A453" s="67" t="s">
        <v>128</v>
      </c>
      <c r="B453" s="36"/>
      <c r="C453" s="36"/>
      <c r="D453" s="36"/>
      <c r="E453" s="36" t="s">
        <v>129</v>
      </c>
      <c r="F453" s="34">
        <v>12000</v>
      </c>
    </row>
    <row r="454" spans="1:6" ht="15.75">
      <c r="A454" s="65" t="s">
        <v>23</v>
      </c>
      <c r="B454" s="29"/>
      <c r="C454" s="29" t="s">
        <v>65</v>
      </c>
      <c r="D454" s="29"/>
      <c r="E454" s="29"/>
      <c r="F454" s="30">
        <f>F455+F458+F461+F464+F466</f>
        <v>80241121.44</v>
      </c>
    </row>
    <row r="455" spans="1:6" ht="15.75">
      <c r="A455" s="69" t="s">
        <v>190</v>
      </c>
      <c r="B455" s="33"/>
      <c r="C455" s="33"/>
      <c r="D455" s="33">
        <v>4210000</v>
      </c>
      <c r="E455" s="33"/>
      <c r="F455" s="34">
        <f>F456</f>
        <v>76618196.44</v>
      </c>
    </row>
    <row r="456" spans="1:6" ht="15.75">
      <c r="A456" s="69" t="s">
        <v>80</v>
      </c>
      <c r="B456" s="33"/>
      <c r="C456" s="33"/>
      <c r="D456" s="33">
        <v>4219900</v>
      </c>
      <c r="E456" s="33"/>
      <c r="F456" s="34">
        <f>F457</f>
        <v>76618196.44</v>
      </c>
    </row>
    <row r="457" spans="1:6" ht="15.75">
      <c r="A457" s="67" t="s">
        <v>77</v>
      </c>
      <c r="B457" s="36"/>
      <c r="C457" s="36"/>
      <c r="D457" s="36"/>
      <c r="E457" s="36" t="s">
        <v>98</v>
      </c>
      <c r="F457" s="34">
        <v>76618196.44</v>
      </c>
    </row>
    <row r="458" spans="1:6" ht="15.75">
      <c r="A458" s="69" t="s">
        <v>130</v>
      </c>
      <c r="B458" s="33"/>
      <c r="C458" s="33"/>
      <c r="D458" s="33">
        <v>4230000</v>
      </c>
      <c r="E458" s="33"/>
      <c r="F458" s="34">
        <f>F459</f>
        <v>2009825</v>
      </c>
    </row>
    <row r="459" spans="1:6" ht="15.75">
      <c r="A459" s="69" t="s">
        <v>80</v>
      </c>
      <c r="B459" s="33"/>
      <c r="C459" s="33"/>
      <c r="D459" s="33">
        <v>4239900</v>
      </c>
      <c r="E459" s="33"/>
      <c r="F459" s="34">
        <f>F460</f>
        <v>2009825</v>
      </c>
    </row>
    <row r="460" spans="1:6" ht="15.75">
      <c r="A460" s="67" t="s">
        <v>77</v>
      </c>
      <c r="B460" s="36"/>
      <c r="C460" s="36"/>
      <c r="D460" s="36"/>
      <c r="E460" s="36" t="s">
        <v>98</v>
      </c>
      <c r="F460" s="34">
        <v>2009825</v>
      </c>
    </row>
    <row r="461" spans="1:6" ht="15.75">
      <c r="A461" s="69" t="s">
        <v>81</v>
      </c>
      <c r="B461" s="33"/>
      <c r="C461" s="33"/>
      <c r="D461" s="33">
        <v>5200000</v>
      </c>
      <c r="E461" s="33"/>
      <c r="F461" s="34">
        <f>F462</f>
        <v>754000</v>
      </c>
    </row>
    <row r="462" spans="1:6" ht="31.5">
      <c r="A462" s="58" t="s">
        <v>326</v>
      </c>
      <c r="B462" s="33"/>
      <c r="C462" s="33"/>
      <c r="D462" s="33" t="s">
        <v>413</v>
      </c>
      <c r="E462" s="33"/>
      <c r="F462" s="34">
        <f>F463</f>
        <v>754000</v>
      </c>
    </row>
    <row r="463" spans="1:6" ht="32.25" customHeight="1">
      <c r="A463" s="67" t="s">
        <v>77</v>
      </c>
      <c r="B463" s="36"/>
      <c r="C463" s="36"/>
      <c r="D463" s="36"/>
      <c r="E463" s="36" t="s">
        <v>98</v>
      </c>
      <c r="F463" s="34">
        <v>754000</v>
      </c>
    </row>
    <row r="464" spans="1:6" ht="39.75" customHeight="1">
      <c r="A464" s="31" t="s">
        <v>421</v>
      </c>
      <c r="B464" s="32"/>
      <c r="C464" s="33"/>
      <c r="D464" s="33" t="s">
        <v>422</v>
      </c>
      <c r="E464" s="33"/>
      <c r="F464" s="34">
        <f>F465</f>
        <v>768700</v>
      </c>
    </row>
    <row r="465" spans="1:6" ht="18.75" customHeight="1">
      <c r="A465" s="35" t="s">
        <v>428</v>
      </c>
      <c r="B465" s="32"/>
      <c r="C465" s="33"/>
      <c r="D465" s="33"/>
      <c r="E465" s="36" t="s">
        <v>126</v>
      </c>
      <c r="F465" s="34">
        <v>768700</v>
      </c>
    </row>
    <row r="466" spans="1:6" ht="36" customHeight="1">
      <c r="A466" s="31" t="s">
        <v>429</v>
      </c>
      <c r="B466" s="32"/>
      <c r="C466" s="33"/>
      <c r="D466" s="33" t="s">
        <v>430</v>
      </c>
      <c r="E466" s="36"/>
      <c r="F466" s="34">
        <f>F467</f>
        <v>90400</v>
      </c>
    </row>
    <row r="467" spans="1:6" ht="26.25" customHeight="1">
      <c r="A467" s="35" t="s">
        <v>428</v>
      </c>
      <c r="B467" s="32"/>
      <c r="C467" s="33"/>
      <c r="D467" s="33"/>
      <c r="E467" s="33" t="s">
        <v>126</v>
      </c>
      <c r="F467" s="34">
        <v>90400</v>
      </c>
    </row>
    <row r="468" spans="1:6" ht="20.25" customHeight="1">
      <c r="A468" s="28" t="s">
        <v>24</v>
      </c>
      <c r="B468" s="5"/>
      <c r="C468" s="29" t="s">
        <v>66</v>
      </c>
      <c r="D468" s="36"/>
      <c r="E468" s="36"/>
      <c r="F468" s="30">
        <f>F471+F476+F469</f>
        <v>1569045</v>
      </c>
    </row>
    <row r="469" spans="1:6" ht="20.25" customHeight="1">
      <c r="A469" s="35" t="s">
        <v>450</v>
      </c>
      <c r="B469" s="5"/>
      <c r="C469" s="29"/>
      <c r="D469" s="36" t="s">
        <v>451</v>
      </c>
      <c r="E469" s="36"/>
      <c r="F469" s="34">
        <f>F470</f>
        <v>1052600</v>
      </c>
    </row>
    <row r="470" spans="1:6" ht="20.25" customHeight="1">
      <c r="A470" s="35" t="s">
        <v>101</v>
      </c>
      <c r="B470" s="5"/>
      <c r="C470" s="29"/>
      <c r="D470" s="36"/>
      <c r="E470" s="36" t="s">
        <v>91</v>
      </c>
      <c r="F470" s="34">
        <v>1052600</v>
      </c>
    </row>
    <row r="471" spans="1:6" ht="20.25" customHeight="1">
      <c r="A471" s="67" t="s">
        <v>119</v>
      </c>
      <c r="B471" s="29"/>
      <c r="C471" s="29"/>
      <c r="D471" s="36" t="s">
        <v>120</v>
      </c>
      <c r="E471" s="36"/>
      <c r="F471" s="34">
        <f>F472+F474</f>
        <v>465000</v>
      </c>
    </row>
    <row r="472" spans="1:6" ht="34.5" customHeight="1">
      <c r="A472" s="69" t="s">
        <v>457</v>
      </c>
      <c r="B472" s="33"/>
      <c r="C472" s="33"/>
      <c r="D472" s="33" t="s">
        <v>316</v>
      </c>
      <c r="E472" s="33"/>
      <c r="F472" s="34">
        <f>F473</f>
        <v>220000</v>
      </c>
    </row>
    <row r="473" spans="1:6" ht="17.25" customHeight="1">
      <c r="A473" s="67" t="s">
        <v>452</v>
      </c>
      <c r="B473" s="33"/>
      <c r="C473" s="33"/>
      <c r="D473" s="33"/>
      <c r="E473" s="36" t="s">
        <v>244</v>
      </c>
      <c r="F473" s="34">
        <v>220000</v>
      </c>
    </row>
    <row r="474" spans="1:6" ht="51.75" customHeight="1">
      <c r="A474" s="69" t="s">
        <v>453</v>
      </c>
      <c r="B474" s="33"/>
      <c r="C474" s="33"/>
      <c r="D474" s="33" t="s">
        <v>317</v>
      </c>
      <c r="E474" s="33"/>
      <c r="F474" s="34">
        <f>F475</f>
        <v>245000</v>
      </c>
    </row>
    <row r="475" spans="1:6" ht="18" customHeight="1">
      <c r="A475" s="67" t="s">
        <v>452</v>
      </c>
      <c r="B475" s="36"/>
      <c r="C475" s="36"/>
      <c r="D475" s="36"/>
      <c r="E475" s="36" t="s">
        <v>244</v>
      </c>
      <c r="F475" s="34">
        <v>245000</v>
      </c>
    </row>
    <row r="476" spans="1:6" ht="21.75" customHeight="1">
      <c r="A476" s="69" t="s">
        <v>454</v>
      </c>
      <c r="B476" s="33"/>
      <c r="C476" s="33"/>
      <c r="D476" s="33" t="s">
        <v>379</v>
      </c>
      <c r="E476" s="36"/>
      <c r="F476" s="34">
        <f>F477+F479</f>
        <v>51445</v>
      </c>
    </row>
    <row r="477" spans="1:6" ht="32.25" customHeight="1">
      <c r="A477" s="69" t="s">
        <v>455</v>
      </c>
      <c r="B477" s="36"/>
      <c r="C477" s="36"/>
      <c r="D477" s="33" t="s">
        <v>380</v>
      </c>
      <c r="E477" s="36"/>
      <c r="F477" s="34">
        <f>F478</f>
        <v>24445</v>
      </c>
    </row>
    <row r="478" spans="1:6" ht="21" customHeight="1">
      <c r="A478" s="67" t="s">
        <v>452</v>
      </c>
      <c r="B478" s="36"/>
      <c r="C478" s="36"/>
      <c r="D478" s="33"/>
      <c r="E478" s="36" t="s">
        <v>244</v>
      </c>
      <c r="F478" s="34">
        <v>24445</v>
      </c>
    </row>
    <row r="479" spans="1:6" ht="48.75" customHeight="1">
      <c r="A479" s="69" t="s">
        <v>456</v>
      </c>
      <c r="B479" s="36"/>
      <c r="C479" s="36"/>
      <c r="D479" s="33" t="s">
        <v>381</v>
      </c>
      <c r="E479" s="36"/>
      <c r="F479" s="34">
        <f>F480</f>
        <v>27000</v>
      </c>
    </row>
    <row r="480" spans="1:6" ht="36" customHeight="1">
      <c r="A480" s="67" t="s">
        <v>452</v>
      </c>
      <c r="B480" s="36"/>
      <c r="C480" s="36"/>
      <c r="D480" s="36"/>
      <c r="E480" s="36" t="s">
        <v>244</v>
      </c>
      <c r="F480" s="34">
        <v>27000</v>
      </c>
    </row>
    <row r="481" spans="1:6" ht="15.75">
      <c r="A481" s="65" t="s">
        <v>25</v>
      </c>
      <c r="B481" s="29"/>
      <c r="C481" s="29" t="s">
        <v>224</v>
      </c>
      <c r="D481" s="29"/>
      <c r="E481" s="29"/>
      <c r="F481" s="30">
        <f>F484+F487+F488+F495+F496+F499+F504+F506</f>
        <v>6783143.32</v>
      </c>
    </row>
    <row r="482" spans="1:6" ht="31.5">
      <c r="A482" s="69" t="s">
        <v>86</v>
      </c>
      <c r="B482" s="33"/>
      <c r="C482" s="33"/>
      <c r="D482" s="33" t="s">
        <v>87</v>
      </c>
      <c r="E482" s="33"/>
      <c r="F482" s="34">
        <f>F483</f>
        <v>1566103.32</v>
      </c>
    </row>
    <row r="483" spans="1:6" ht="15.75">
      <c r="A483" s="69" t="s">
        <v>92</v>
      </c>
      <c r="B483" s="33"/>
      <c r="C483" s="33"/>
      <c r="D483" s="33" t="s">
        <v>93</v>
      </c>
      <c r="E483" s="33"/>
      <c r="F483" s="34">
        <f>F484</f>
        <v>1566103.32</v>
      </c>
    </row>
    <row r="484" spans="1:6" ht="15.75">
      <c r="A484" s="67" t="s">
        <v>90</v>
      </c>
      <c r="B484" s="36"/>
      <c r="C484" s="36"/>
      <c r="D484" s="36"/>
      <c r="E484" s="36">
        <v>500</v>
      </c>
      <c r="F484" s="34">
        <v>1566103.32</v>
      </c>
    </row>
    <row r="485" spans="1:6" ht="47.25">
      <c r="A485" s="69" t="s">
        <v>85</v>
      </c>
      <c r="B485" s="33"/>
      <c r="C485" s="33"/>
      <c r="D485" s="33">
        <v>4520000</v>
      </c>
      <c r="E485" s="33"/>
      <c r="F485" s="34">
        <f>F486</f>
        <v>2800000</v>
      </c>
    </row>
    <row r="486" spans="1:6" ht="15.75">
      <c r="A486" s="69" t="s">
        <v>80</v>
      </c>
      <c r="B486" s="33"/>
      <c r="C486" s="33"/>
      <c r="D486" s="33">
        <v>4529900</v>
      </c>
      <c r="E486" s="33"/>
      <c r="F486" s="34">
        <f>F487</f>
        <v>2800000</v>
      </c>
    </row>
    <row r="487" spans="1:6" ht="15.75">
      <c r="A487" s="67" t="s">
        <v>77</v>
      </c>
      <c r="B487" s="36"/>
      <c r="C487" s="36"/>
      <c r="D487" s="36"/>
      <c r="E487" s="36" t="s">
        <v>98</v>
      </c>
      <c r="F487" s="34">
        <v>2800000</v>
      </c>
    </row>
    <row r="488" spans="1:6" ht="15.75">
      <c r="A488" s="67" t="s">
        <v>495</v>
      </c>
      <c r="B488" s="36"/>
      <c r="C488" s="36"/>
      <c r="D488" s="36" t="s">
        <v>446</v>
      </c>
      <c r="E488" s="36" t="s">
        <v>231</v>
      </c>
      <c r="F488" s="34">
        <v>414040</v>
      </c>
    </row>
    <row r="489" spans="1:6" ht="22.5" customHeight="1">
      <c r="A489" s="67" t="s">
        <v>119</v>
      </c>
      <c r="B489" s="36"/>
      <c r="C489" s="36"/>
      <c r="D489" s="36">
        <v>5220000</v>
      </c>
      <c r="E489" s="36"/>
      <c r="F489" s="34">
        <f>F490+F492+F494</f>
        <v>132000</v>
      </c>
    </row>
    <row r="490" spans="1:6" ht="31.5" hidden="1">
      <c r="A490" s="69" t="s">
        <v>388</v>
      </c>
      <c r="B490" s="33"/>
      <c r="C490" s="33"/>
      <c r="D490" s="33">
        <v>5221200</v>
      </c>
      <c r="E490" s="36"/>
      <c r="F490" s="34">
        <f>F491</f>
        <v>0</v>
      </c>
    </row>
    <row r="491" spans="1:6" ht="14.25" customHeight="1" hidden="1">
      <c r="A491" s="67" t="s">
        <v>128</v>
      </c>
      <c r="B491" s="36"/>
      <c r="C491" s="36"/>
      <c r="D491" s="36"/>
      <c r="E491" s="36" t="s">
        <v>129</v>
      </c>
      <c r="F491" s="34"/>
    </row>
    <row r="492" spans="1:6" ht="13.5" customHeight="1" hidden="1">
      <c r="A492" s="67" t="s">
        <v>385</v>
      </c>
      <c r="B492" s="36"/>
      <c r="C492" s="36"/>
      <c r="D492" s="36">
        <v>5222100</v>
      </c>
      <c r="E492" s="36"/>
      <c r="F492" s="34">
        <f>F493</f>
        <v>0</v>
      </c>
    </row>
    <row r="493" spans="1:6" ht="15.75" hidden="1">
      <c r="A493" s="67" t="s">
        <v>233</v>
      </c>
      <c r="B493" s="36"/>
      <c r="C493" s="36"/>
      <c r="D493" s="36"/>
      <c r="E493" s="36" t="s">
        <v>231</v>
      </c>
      <c r="F493" s="34"/>
    </row>
    <row r="494" spans="1:6" ht="31.5">
      <c r="A494" s="58" t="s">
        <v>389</v>
      </c>
      <c r="B494" s="33"/>
      <c r="C494" s="33"/>
      <c r="D494" s="33" t="s">
        <v>414</v>
      </c>
      <c r="E494" s="36"/>
      <c r="F494" s="34">
        <f>F495</f>
        <v>132000</v>
      </c>
    </row>
    <row r="495" spans="1:6" ht="15.75">
      <c r="A495" s="67" t="s">
        <v>233</v>
      </c>
      <c r="B495" s="36"/>
      <c r="C495" s="36"/>
      <c r="D495" s="36"/>
      <c r="E495" s="36" t="s">
        <v>231</v>
      </c>
      <c r="F495" s="34">
        <v>132000</v>
      </c>
    </row>
    <row r="496" spans="1:6" ht="15.75">
      <c r="A496" s="67" t="s">
        <v>233</v>
      </c>
      <c r="B496" s="36"/>
      <c r="C496" s="36"/>
      <c r="D496" s="36" t="s">
        <v>462</v>
      </c>
      <c r="E496" s="36" t="s">
        <v>231</v>
      </c>
      <c r="F496" s="34">
        <v>300000</v>
      </c>
    </row>
    <row r="497" spans="1:6" ht="15.75">
      <c r="A497" s="67" t="s">
        <v>99</v>
      </c>
      <c r="B497" s="36"/>
      <c r="C497" s="36"/>
      <c r="D497" s="36" t="s">
        <v>100</v>
      </c>
      <c r="E497" s="36"/>
      <c r="F497" s="34">
        <f>F498+F500+F502</f>
        <v>1571000</v>
      </c>
    </row>
    <row r="498" spans="1:6" ht="31.5">
      <c r="A498" s="58" t="s">
        <v>387</v>
      </c>
      <c r="B498" s="36"/>
      <c r="C498" s="36"/>
      <c r="D498" s="36" t="s">
        <v>386</v>
      </c>
      <c r="E498" s="36"/>
      <c r="F498" s="34">
        <f>F499</f>
        <v>15000</v>
      </c>
    </row>
    <row r="499" spans="1:6" ht="15" customHeight="1">
      <c r="A499" s="67" t="s">
        <v>233</v>
      </c>
      <c r="B499" s="36"/>
      <c r="C499" s="36"/>
      <c r="D499" s="36"/>
      <c r="E499" s="36" t="s">
        <v>231</v>
      </c>
      <c r="F499" s="34">
        <v>15000</v>
      </c>
    </row>
    <row r="500" spans="1:6" ht="31.5" hidden="1">
      <c r="A500" s="67" t="s">
        <v>390</v>
      </c>
      <c r="B500" s="36"/>
      <c r="C500" s="36"/>
      <c r="D500" s="36" t="s">
        <v>391</v>
      </c>
      <c r="E500" s="36"/>
      <c r="F500" s="34">
        <f>F501</f>
        <v>0</v>
      </c>
    </row>
    <row r="501" spans="1:6" ht="15.75" hidden="1">
      <c r="A501" s="67" t="s">
        <v>394</v>
      </c>
      <c r="B501" s="36"/>
      <c r="C501" s="36"/>
      <c r="D501" s="36"/>
      <c r="E501" s="36" t="s">
        <v>129</v>
      </c>
      <c r="F501" s="34"/>
    </row>
    <row r="502" spans="1:6" ht="15.75">
      <c r="A502" s="67" t="s">
        <v>378</v>
      </c>
      <c r="B502" s="36"/>
      <c r="C502" s="36"/>
      <c r="D502" s="36" t="s">
        <v>379</v>
      </c>
      <c r="E502" s="36"/>
      <c r="F502" s="34">
        <f>F503+F506</f>
        <v>1556000</v>
      </c>
    </row>
    <row r="503" spans="1:6" ht="15.75">
      <c r="A503" s="69" t="s">
        <v>411</v>
      </c>
      <c r="B503" s="33"/>
      <c r="C503" s="33"/>
      <c r="D503" s="33" t="s">
        <v>395</v>
      </c>
      <c r="E503" s="33"/>
      <c r="F503" s="40">
        <v>6000</v>
      </c>
    </row>
    <row r="504" spans="1:6" ht="15.75">
      <c r="A504" s="67" t="s">
        <v>233</v>
      </c>
      <c r="B504" s="36"/>
      <c r="C504" s="36"/>
      <c r="D504" s="36"/>
      <c r="E504" s="36" t="s">
        <v>231</v>
      </c>
      <c r="F504" s="34">
        <v>6000</v>
      </c>
    </row>
    <row r="505" spans="1:6" ht="31.5">
      <c r="A505" s="67" t="s">
        <v>390</v>
      </c>
      <c r="B505" s="36"/>
      <c r="C505" s="36"/>
      <c r="D505" s="36" t="s">
        <v>391</v>
      </c>
      <c r="E505" s="36"/>
      <c r="F505" s="34">
        <f>F506</f>
        <v>1550000</v>
      </c>
    </row>
    <row r="506" spans="1:6" ht="15.75">
      <c r="A506" s="67" t="s">
        <v>233</v>
      </c>
      <c r="B506" s="36"/>
      <c r="C506" s="36"/>
      <c r="D506" s="36"/>
      <c r="E506" s="36" t="s">
        <v>231</v>
      </c>
      <c r="F506" s="34">
        <v>1550000</v>
      </c>
    </row>
    <row r="507" spans="1:6" ht="15.75">
      <c r="A507" s="65" t="s">
        <v>37</v>
      </c>
      <c r="B507" s="29"/>
      <c r="C507" s="29">
        <v>1004</v>
      </c>
      <c r="D507" s="29"/>
      <c r="E507" s="29"/>
      <c r="F507" s="30">
        <f>F510+F513+F519+F521+F523+F538+F541+F511</f>
        <v>8211575</v>
      </c>
    </row>
    <row r="508" spans="1:6" ht="15.75">
      <c r="A508" s="69" t="s">
        <v>149</v>
      </c>
      <c r="B508" s="33"/>
      <c r="C508" s="33"/>
      <c r="D508" s="33">
        <v>5050000</v>
      </c>
      <c r="E508" s="33"/>
      <c r="F508" s="34">
        <f>F509</f>
        <v>110000</v>
      </c>
    </row>
    <row r="509" spans="1:6" ht="31.5">
      <c r="A509" s="69" t="s">
        <v>217</v>
      </c>
      <c r="B509" s="33"/>
      <c r="C509" s="33"/>
      <c r="D509" s="33">
        <v>5050502</v>
      </c>
      <c r="E509" s="33"/>
      <c r="F509" s="34">
        <f>F510</f>
        <v>110000</v>
      </c>
    </row>
    <row r="510" spans="1:6" ht="15.75">
      <c r="A510" s="67" t="s">
        <v>153</v>
      </c>
      <c r="B510" s="36"/>
      <c r="C510" s="36"/>
      <c r="D510" s="36"/>
      <c r="E510" s="36" t="s">
        <v>154</v>
      </c>
      <c r="F510" s="34">
        <v>110000</v>
      </c>
    </row>
    <row r="511" spans="1:6" ht="15.75">
      <c r="A511" s="67" t="s">
        <v>484</v>
      </c>
      <c r="B511" s="36"/>
      <c r="C511" s="36"/>
      <c r="D511" s="36" t="s">
        <v>346</v>
      </c>
      <c r="E511" s="36" t="s">
        <v>154</v>
      </c>
      <c r="F511" s="34">
        <v>3240000</v>
      </c>
    </row>
    <row r="512" spans="1:6" ht="15.75">
      <c r="A512" s="69" t="s">
        <v>151</v>
      </c>
      <c r="B512" s="33"/>
      <c r="C512" s="33"/>
      <c r="D512" s="33">
        <v>5140100</v>
      </c>
      <c r="E512" s="33"/>
      <c r="F512" s="34">
        <f>F513</f>
        <v>292975</v>
      </c>
    </row>
    <row r="513" spans="1:6" ht="15.75">
      <c r="A513" s="67" t="s">
        <v>170</v>
      </c>
      <c r="B513" s="36"/>
      <c r="C513" s="36"/>
      <c r="D513" s="36"/>
      <c r="E513" s="36" t="s">
        <v>171</v>
      </c>
      <c r="F513" s="34">
        <v>292975</v>
      </c>
    </row>
    <row r="514" spans="1:6" ht="15.75">
      <c r="A514" s="69" t="s">
        <v>81</v>
      </c>
      <c r="B514" s="33"/>
      <c r="C514" s="33"/>
      <c r="D514" s="33">
        <v>5200000</v>
      </c>
      <c r="E514" s="33"/>
      <c r="F514" s="34">
        <f>F515+F517+F524+F526</f>
        <v>4563000</v>
      </c>
    </row>
    <row r="515" spans="1:6" ht="47.25" hidden="1">
      <c r="A515" s="69" t="s">
        <v>218</v>
      </c>
      <c r="B515" s="33"/>
      <c r="C515" s="33"/>
      <c r="D515" s="33">
        <v>5201000</v>
      </c>
      <c r="E515" s="33"/>
      <c r="F515" s="34">
        <f>F516</f>
        <v>0</v>
      </c>
    </row>
    <row r="516" spans="1:6" ht="15.75" hidden="1">
      <c r="A516" s="67" t="s">
        <v>153</v>
      </c>
      <c r="B516" s="36"/>
      <c r="C516" s="36"/>
      <c r="D516" s="36"/>
      <c r="E516" s="36" t="s">
        <v>154</v>
      </c>
      <c r="F516" s="34"/>
    </row>
    <row r="517" spans="1:6" ht="31.5">
      <c r="A517" s="69" t="s">
        <v>219</v>
      </c>
      <c r="B517" s="33"/>
      <c r="C517" s="33"/>
      <c r="D517" s="33">
        <v>5201300</v>
      </c>
      <c r="E517" s="33"/>
      <c r="F517" s="34">
        <f>F518+F520+F522</f>
        <v>4563000</v>
      </c>
    </row>
    <row r="518" spans="1:6" ht="15.75">
      <c r="A518" s="69" t="s">
        <v>220</v>
      </c>
      <c r="B518" s="33"/>
      <c r="C518" s="33"/>
      <c r="D518" s="33">
        <v>5201311</v>
      </c>
      <c r="E518" s="33"/>
      <c r="F518" s="34">
        <f>F519</f>
        <v>986329</v>
      </c>
    </row>
    <row r="519" spans="1:6" ht="15.75">
      <c r="A519" s="67" t="s">
        <v>153</v>
      </c>
      <c r="B519" s="36"/>
      <c r="C519" s="36"/>
      <c r="D519" s="36"/>
      <c r="E519" s="36" t="s">
        <v>154</v>
      </c>
      <c r="F519" s="34">
        <v>986329</v>
      </c>
    </row>
    <row r="520" spans="1:6" ht="15.75">
      <c r="A520" s="69" t="s">
        <v>221</v>
      </c>
      <c r="B520" s="33"/>
      <c r="C520" s="33"/>
      <c r="D520" s="33">
        <v>5201312</v>
      </c>
      <c r="E520" s="33"/>
      <c r="F520" s="34">
        <f>F521</f>
        <v>1274852</v>
      </c>
    </row>
    <row r="521" spans="1:6" ht="15.75">
      <c r="A521" s="67" t="s">
        <v>101</v>
      </c>
      <c r="B521" s="36"/>
      <c r="C521" s="36"/>
      <c r="D521" s="36"/>
      <c r="E521" s="36">
        <v>500</v>
      </c>
      <c r="F521" s="34">
        <v>1274852</v>
      </c>
    </row>
    <row r="522" spans="1:6" ht="15.75">
      <c r="A522" s="69" t="s">
        <v>222</v>
      </c>
      <c r="B522" s="33"/>
      <c r="C522" s="33"/>
      <c r="D522" s="33">
        <v>5201320</v>
      </c>
      <c r="E522" s="33"/>
      <c r="F522" s="34">
        <f>F523</f>
        <v>2301819</v>
      </c>
    </row>
    <row r="523" spans="1:6" ht="23.25" customHeight="1">
      <c r="A523" s="67" t="s">
        <v>153</v>
      </c>
      <c r="B523" s="36"/>
      <c r="C523" s="36"/>
      <c r="D523" s="36"/>
      <c r="E523" s="36" t="s">
        <v>154</v>
      </c>
      <c r="F523" s="34">
        <v>2301819</v>
      </c>
    </row>
    <row r="524" spans="1:6" ht="15.75" hidden="1">
      <c r="A524" s="69" t="s">
        <v>239</v>
      </c>
      <c r="B524" s="36"/>
      <c r="C524" s="36"/>
      <c r="D524" s="33">
        <v>5203011</v>
      </c>
      <c r="E524" s="36"/>
      <c r="F524" s="34">
        <f>F525</f>
        <v>0</v>
      </c>
    </row>
    <row r="525" spans="1:6" ht="15.75" hidden="1">
      <c r="A525" s="67" t="s">
        <v>153</v>
      </c>
      <c r="B525" s="36"/>
      <c r="C525" s="36"/>
      <c r="D525" s="36"/>
      <c r="E525" s="36" t="s">
        <v>154</v>
      </c>
      <c r="F525" s="34"/>
    </row>
    <row r="526" spans="1:6" ht="15.75" hidden="1">
      <c r="A526" s="69" t="s">
        <v>240</v>
      </c>
      <c r="B526" s="36"/>
      <c r="C526" s="36"/>
      <c r="D526" s="33">
        <v>5203012</v>
      </c>
      <c r="E526" s="36"/>
      <c r="F526" s="34">
        <f>F527</f>
        <v>0</v>
      </c>
    </row>
    <row r="527" spans="1:6" ht="15.75" hidden="1">
      <c r="A527" s="67" t="s">
        <v>90</v>
      </c>
      <c r="B527" s="36"/>
      <c r="C527" s="36"/>
      <c r="D527" s="36"/>
      <c r="E527" s="36">
        <v>500</v>
      </c>
      <c r="F527" s="34"/>
    </row>
    <row r="528" spans="1:6" ht="16.5" hidden="1" thickBot="1">
      <c r="A528" s="104" t="s">
        <v>99</v>
      </c>
      <c r="B528" s="33"/>
      <c r="C528" s="33"/>
      <c r="D528" s="105" t="s">
        <v>100</v>
      </c>
      <c r="E528" s="33"/>
      <c r="F528" s="34">
        <f>F535</f>
        <v>0</v>
      </c>
    </row>
    <row r="529" spans="1:6" ht="16.5" hidden="1" thickBot="1">
      <c r="A529" s="69" t="s">
        <v>392</v>
      </c>
      <c r="B529" s="33"/>
      <c r="C529" s="33"/>
      <c r="D529" s="33" t="s">
        <v>379</v>
      </c>
      <c r="E529" s="33"/>
      <c r="F529" s="34"/>
    </row>
    <row r="530" spans="1:6" ht="15" customHeight="1" hidden="1" thickBot="1">
      <c r="A530" s="69" t="s">
        <v>393</v>
      </c>
      <c r="B530" s="36"/>
      <c r="C530" s="36"/>
      <c r="D530" s="36" t="s">
        <v>382</v>
      </c>
      <c r="E530" s="36"/>
      <c r="F530" s="34"/>
    </row>
    <row r="531" spans="1:6" ht="1.5" customHeight="1" hidden="1">
      <c r="A531" s="67" t="s">
        <v>232</v>
      </c>
      <c r="B531" s="36"/>
      <c r="C531" s="36"/>
      <c r="D531" s="36">
        <v>5221300</v>
      </c>
      <c r="E531" s="36"/>
      <c r="F531" s="34"/>
    </row>
    <row r="532" spans="1:6" ht="15.75" hidden="1">
      <c r="A532" s="67" t="s">
        <v>234</v>
      </c>
      <c r="B532" s="36"/>
      <c r="C532" s="36"/>
      <c r="D532" s="36">
        <v>5221302</v>
      </c>
      <c r="E532" s="36"/>
      <c r="F532" s="34">
        <f>F533</f>
        <v>0</v>
      </c>
    </row>
    <row r="533" spans="1:6" ht="15.75" hidden="1">
      <c r="A533" s="67" t="s">
        <v>151</v>
      </c>
      <c r="B533" s="36"/>
      <c r="C533" s="36"/>
      <c r="D533" s="36"/>
      <c r="E533" s="36" t="s">
        <v>156</v>
      </c>
      <c r="F533" s="34"/>
    </row>
    <row r="534" spans="1:6" ht="31.5" hidden="1">
      <c r="A534" s="58" t="s">
        <v>319</v>
      </c>
      <c r="B534" s="5"/>
      <c r="C534" s="36"/>
      <c r="D534" s="33" t="s">
        <v>320</v>
      </c>
      <c r="E534" s="36"/>
      <c r="F534" s="40">
        <f>F535</f>
        <v>0</v>
      </c>
    </row>
    <row r="535" spans="1:6" ht="15.75" hidden="1">
      <c r="A535" s="86" t="s">
        <v>151</v>
      </c>
      <c r="B535" s="88"/>
      <c r="C535" s="89"/>
      <c r="D535" s="89"/>
      <c r="E535" s="89" t="s">
        <v>156</v>
      </c>
      <c r="F535" s="90"/>
    </row>
    <row r="536" spans="1:6" ht="15.75">
      <c r="A536" s="109" t="s">
        <v>119</v>
      </c>
      <c r="B536" s="110"/>
      <c r="C536" s="111"/>
      <c r="D536" s="111" t="s">
        <v>120</v>
      </c>
      <c r="E536" s="111"/>
      <c r="F536" s="112">
        <f>SUM(F537)</f>
        <v>5000</v>
      </c>
    </row>
    <row r="537" spans="1:6" ht="15.75">
      <c r="A537" s="109" t="s">
        <v>419</v>
      </c>
      <c r="B537" s="110"/>
      <c r="C537" s="111"/>
      <c r="D537" s="111" t="s">
        <v>320</v>
      </c>
      <c r="E537" s="111"/>
      <c r="F537" s="112">
        <f>SUM(F538)</f>
        <v>5000</v>
      </c>
    </row>
    <row r="538" spans="1:6" ht="15.75">
      <c r="A538" s="107" t="s">
        <v>151</v>
      </c>
      <c r="B538" s="88"/>
      <c r="C538" s="89"/>
      <c r="D538" s="89"/>
      <c r="E538" s="89" t="s">
        <v>156</v>
      </c>
      <c r="F538" s="108">
        <v>5000</v>
      </c>
    </row>
    <row r="539" spans="1:6" ht="15.75">
      <c r="A539" s="109" t="s">
        <v>99</v>
      </c>
      <c r="B539" s="110"/>
      <c r="C539" s="111"/>
      <c r="D539" s="111" t="s">
        <v>100</v>
      </c>
      <c r="E539" s="111"/>
      <c r="F539" s="113">
        <f>SUM(F540)</f>
        <v>600</v>
      </c>
    </row>
    <row r="540" spans="1:6" ht="15.75">
      <c r="A540" s="109" t="s">
        <v>420</v>
      </c>
      <c r="B540" s="110"/>
      <c r="C540" s="111"/>
      <c r="D540" s="111" t="s">
        <v>382</v>
      </c>
      <c r="E540" s="111"/>
      <c r="F540" s="113">
        <f>SUM(F541)</f>
        <v>600</v>
      </c>
    </row>
    <row r="541" spans="1:6" ht="16.5" thickBot="1">
      <c r="A541" s="106" t="s">
        <v>151</v>
      </c>
      <c r="B541" s="88"/>
      <c r="C541" s="89"/>
      <c r="D541" s="89"/>
      <c r="E541" s="89" t="s">
        <v>156</v>
      </c>
      <c r="F541" s="108">
        <v>600</v>
      </c>
    </row>
    <row r="542" spans="1:6" ht="18.75">
      <c r="A542" s="141" t="s">
        <v>39</v>
      </c>
      <c r="B542" s="142"/>
      <c r="C542" s="142"/>
      <c r="D542" s="142"/>
      <c r="E542" s="143"/>
      <c r="F542" s="75">
        <f>F8+F274+F362+F416+F437</f>
        <v>388818299.79</v>
      </c>
    </row>
    <row r="543" spans="1:6" ht="15.75" hidden="1">
      <c r="A543" s="144" t="s">
        <v>225</v>
      </c>
      <c r="B543" s="145"/>
      <c r="C543" s="145"/>
      <c r="D543" s="145"/>
      <c r="E543" s="146"/>
      <c r="F543" s="77">
        <v>0</v>
      </c>
    </row>
    <row r="544" spans="1:6" ht="18.75">
      <c r="A544" s="147" t="s">
        <v>223</v>
      </c>
      <c r="B544" s="148"/>
      <c r="C544" s="148"/>
      <c r="D544" s="148"/>
      <c r="E544" s="149"/>
      <c r="F544" s="79">
        <f>F542+F543</f>
        <v>388818299.79</v>
      </c>
    </row>
    <row r="545" spans="1:6" ht="16.5" thickBot="1">
      <c r="A545" s="150" t="s">
        <v>339</v>
      </c>
      <c r="B545" s="151"/>
      <c r="C545" s="151"/>
      <c r="D545" s="151"/>
      <c r="E545" s="152"/>
      <c r="F545" s="80">
        <v>9123590.44</v>
      </c>
    </row>
    <row r="546" spans="1:6" ht="19.5" thickBot="1">
      <c r="A546" s="138" t="s">
        <v>226</v>
      </c>
      <c r="B546" s="139"/>
      <c r="C546" s="139"/>
      <c r="D546" s="139"/>
      <c r="E546" s="140"/>
      <c r="F546" s="81">
        <f>F544+F545</f>
        <v>397941890.23</v>
      </c>
    </row>
  </sheetData>
  <mergeCells count="10">
    <mergeCell ref="C3:E3"/>
    <mergeCell ref="G439:H439"/>
    <mergeCell ref="G443:H443"/>
    <mergeCell ref="A5:F5"/>
    <mergeCell ref="A6:F6"/>
    <mergeCell ref="A546:E546"/>
    <mergeCell ref="A542:E542"/>
    <mergeCell ref="A543:E543"/>
    <mergeCell ref="A544:E544"/>
    <mergeCell ref="A545:E545"/>
  </mergeCells>
  <printOptions/>
  <pageMargins left="0.47" right="0.45" top="0.22" bottom="0.17" header="0.17" footer="0.17"/>
  <pageSetup fitToHeight="7" fitToWidth="1" horizontalDpi="600" verticalDpi="600" orientation="portrait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workbookViewId="0" topLeftCell="A36">
      <selection activeCell="C48" sqref="C48"/>
    </sheetView>
  </sheetViews>
  <sheetFormatPr defaultColWidth="9.140625" defaultRowHeight="12.75"/>
  <cols>
    <col min="1" max="1" width="8.57421875" style="0" customWidth="1"/>
    <col min="2" max="2" width="73.00390625" style="0" customWidth="1"/>
    <col min="3" max="3" width="15.28125" style="14" customWidth="1"/>
  </cols>
  <sheetData>
    <row r="1" spans="2:3" ht="21" customHeight="1">
      <c r="B1" s="10" t="s">
        <v>254</v>
      </c>
      <c r="C1" s="12"/>
    </row>
    <row r="2" spans="2:3" ht="15.75">
      <c r="B2" s="10" t="s">
        <v>43</v>
      </c>
      <c r="C2" s="13"/>
    </row>
    <row r="3" spans="1:3" ht="15.75">
      <c r="A3" s="1"/>
      <c r="B3" s="11" t="s">
        <v>490</v>
      </c>
      <c r="C3" s="13"/>
    </row>
    <row r="4" spans="1:3" ht="15.75" customHeight="1">
      <c r="A4" s="160" t="s">
        <v>283</v>
      </c>
      <c r="B4" s="160"/>
      <c r="C4" s="160"/>
    </row>
    <row r="5" spans="1:3" ht="36" customHeight="1">
      <c r="A5" s="160"/>
      <c r="B5" s="160"/>
      <c r="C5" s="160"/>
    </row>
    <row r="6" spans="1:3" ht="15.75">
      <c r="A6" s="2"/>
      <c r="C6" s="14" t="s">
        <v>284</v>
      </c>
    </row>
    <row r="7" spans="1:3" ht="15.75">
      <c r="A7" s="161" t="s">
        <v>0</v>
      </c>
      <c r="B7" s="161" t="s">
        <v>1</v>
      </c>
      <c r="C7" s="18" t="s">
        <v>285</v>
      </c>
    </row>
    <row r="8" spans="1:3" ht="15.75">
      <c r="A8" s="161"/>
      <c r="B8" s="161"/>
      <c r="C8" s="17"/>
    </row>
    <row r="9" spans="1:3" ht="15.75">
      <c r="A9" s="7" t="s">
        <v>45</v>
      </c>
      <c r="B9" s="4" t="s">
        <v>2</v>
      </c>
      <c r="C9" s="15">
        <f>SUM(C10:C15)</f>
        <v>26097934.68</v>
      </c>
    </row>
    <row r="10" spans="1:3" ht="31.5">
      <c r="A10" s="8" t="s">
        <v>46</v>
      </c>
      <c r="B10" s="6" t="s">
        <v>3</v>
      </c>
      <c r="C10" s="16">
        <v>1036700</v>
      </c>
    </row>
    <row r="11" spans="1:3" ht="48.75" customHeight="1">
      <c r="A11" s="8" t="s">
        <v>47</v>
      </c>
      <c r="B11" s="6" t="s">
        <v>4</v>
      </c>
      <c r="C11" s="16">
        <v>16776251.68</v>
      </c>
    </row>
    <row r="12" spans="1:3" ht="15.75" hidden="1">
      <c r="A12" s="8" t="s">
        <v>236</v>
      </c>
      <c r="B12" s="6" t="s">
        <v>237</v>
      </c>
      <c r="C12" s="16"/>
    </row>
    <row r="13" spans="1:3" ht="30.75" customHeight="1">
      <c r="A13" s="8" t="s">
        <v>48</v>
      </c>
      <c r="B13" s="6" t="s">
        <v>5</v>
      </c>
      <c r="C13" s="16">
        <v>3648569</v>
      </c>
    </row>
    <row r="14" spans="1:3" ht="16.5" customHeight="1">
      <c r="A14" s="8" t="s">
        <v>49</v>
      </c>
      <c r="B14" s="6" t="s">
        <v>8</v>
      </c>
      <c r="C14" s="16">
        <v>549000</v>
      </c>
    </row>
    <row r="15" spans="1:3" ht="15.75" customHeight="1">
      <c r="A15" s="8" t="s">
        <v>255</v>
      </c>
      <c r="B15" s="6" t="s">
        <v>7</v>
      </c>
      <c r="C15" s="16">
        <v>4087414</v>
      </c>
    </row>
    <row r="16" spans="1:3" ht="18.75" customHeight="1">
      <c r="A16" s="7" t="s">
        <v>256</v>
      </c>
      <c r="B16" s="4" t="s">
        <v>257</v>
      </c>
      <c r="C16" s="15">
        <v>66000</v>
      </c>
    </row>
    <row r="17" spans="1:3" ht="18.75" customHeight="1">
      <c r="A17" s="8" t="s">
        <v>258</v>
      </c>
      <c r="B17" s="6" t="s">
        <v>259</v>
      </c>
      <c r="C17" s="16">
        <v>66000</v>
      </c>
    </row>
    <row r="18" spans="1:3" ht="15.75" customHeight="1">
      <c r="A18" s="7" t="s">
        <v>50</v>
      </c>
      <c r="B18" s="4" t="s">
        <v>9</v>
      </c>
      <c r="C18" s="15">
        <f>SUM(C19:C20)</f>
        <v>663998</v>
      </c>
    </row>
    <row r="19" spans="1:3" ht="15.75">
      <c r="A19" s="8" t="s">
        <v>51</v>
      </c>
      <c r="B19" s="6" t="s">
        <v>10</v>
      </c>
      <c r="C19" s="16">
        <v>25000</v>
      </c>
    </row>
    <row r="20" spans="1:3" ht="31.5" customHeight="1">
      <c r="A20" s="8" t="s">
        <v>52</v>
      </c>
      <c r="B20" s="6" t="s">
        <v>11</v>
      </c>
      <c r="C20" s="16">
        <v>638998</v>
      </c>
    </row>
    <row r="21" spans="1:3" ht="15" customHeight="1">
      <c r="A21" s="7" t="s">
        <v>53</v>
      </c>
      <c r="B21" s="4" t="s">
        <v>12</v>
      </c>
      <c r="C21" s="15">
        <f>SUM(C22:C26)</f>
        <v>16022838.34</v>
      </c>
    </row>
    <row r="22" spans="1:3" ht="15.75" customHeight="1" hidden="1">
      <c r="A22" s="8" t="s">
        <v>260</v>
      </c>
      <c r="B22" s="6" t="s">
        <v>261</v>
      </c>
      <c r="C22" s="16"/>
    </row>
    <row r="23" spans="1:3" ht="15.75">
      <c r="A23" s="8" t="s">
        <v>54</v>
      </c>
      <c r="B23" s="6" t="s">
        <v>13</v>
      </c>
      <c r="C23" s="16">
        <v>4163000</v>
      </c>
    </row>
    <row r="24" spans="1:3" ht="15.75">
      <c r="A24" s="8" t="s">
        <v>55</v>
      </c>
      <c r="B24" s="6" t="s">
        <v>14</v>
      </c>
      <c r="C24" s="16">
        <v>2000000</v>
      </c>
    </row>
    <row r="25" spans="1:3" ht="15.75">
      <c r="A25" s="8" t="s">
        <v>56</v>
      </c>
      <c r="B25" s="6" t="s">
        <v>15</v>
      </c>
      <c r="C25" s="16">
        <v>8013838.34</v>
      </c>
    </row>
    <row r="26" spans="1:3" ht="18" customHeight="1">
      <c r="A26" s="8" t="s">
        <v>57</v>
      </c>
      <c r="B26" s="6" t="s">
        <v>16</v>
      </c>
      <c r="C26" s="16">
        <v>1846000</v>
      </c>
    </row>
    <row r="27" spans="1:3" ht="15.75">
      <c r="A27" s="7" t="s">
        <v>58</v>
      </c>
      <c r="B27" s="4" t="s">
        <v>17</v>
      </c>
      <c r="C27" s="15">
        <f>SUM(C28:C33)</f>
        <v>92017164.78999999</v>
      </c>
    </row>
    <row r="28" spans="1:3" ht="15.75" hidden="1">
      <c r="A28" s="8" t="s">
        <v>59</v>
      </c>
      <c r="B28" s="6" t="s">
        <v>18</v>
      </c>
      <c r="C28" s="16"/>
    </row>
    <row r="29" spans="1:3" ht="15.75">
      <c r="A29" s="8" t="s">
        <v>59</v>
      </c>
      <c r="B29" s="6" t="s">
        <v>18</v>
      </c>
      <c r="C29" s="16">
        <v>26668864</v>
      </c>
    </row>
    <row r="30" spans="1:3" ht="15" customHeight="1">
      <c r="A30" s="8" t="s">
        <v>60</v>
      </c>
      <c r="B30" s="6" t="s">
        <v>19</v>
      </c>
      <c r="C30" s="16">
        <v>64656846.79</v>
      </c>
    </row>
    <row r="31" spans="1:3" ht="18.75" customHeight="1" hidden="1">
      <c r="A31" s="8" t="s">
        <v>61</v>
      </c>
      <c r="B31" s="6" t="s">
        <v>20</v>
      </c>
      <c r="C31" s="16"/>
    </row>
    <row r="32" spans="1:3" ht="15.75" customHeight="1" hidden="1">
      <c r="A32" s="7"/>
      <c r="B32" s="4"/>
      <c r="C32" s="15"/>
    </row>
    <row r="33" spans="1:3" ht="31.5" customHeight="1">
      <c r="A33" s="8" t="s">
        <v>262</v>
      </c>
      <c r="B33" s="6" t="s">
        <v>263</v>
      </c>
      <c r="C33" s="16">
        <v>691454</v>
      </c>
    </row>
    <row r="34" spans="1:3" ht="15.75">
      <c r="A34" s="7" t="s">
        <v>426</v>
      </c>
      <c r="B34" s="4" t="s">
        <v>427</v>
      </c>
      <c r="C34" s="15">
        <f>SUM(C35)</f>
        <v>175531</v>
      </c>
    </row>
    <row r="35" spans="1:3" ht="15.75">
      <c r="A35" s="8" t="s">
        <v>62</v>
      </c>
      <c r="B35" s="6" t="s">
        <v>127</v>
      </c>
      <c r="C35" s="16">
        <v>175531</v>
      </c>
    </row>
    <row r="36" spans="1:3" ht="15.75">
      <c r="A36" s="7" t="s">
        <v>63</v>
      </c>
      <c r="B36" s="4" t="s">
        <v>21</v>
      </c>
      <c r="C36" s="15">
        <f>C37+C38+C39+C40</f>
        <v>111547528.32</v>
      </c>
    </row>
    <row r="37" spans="1:3" ht="15.75">
      <c r="A37" s="8" t="s">
        <v>64</v>
      </c>
      <c r="B37" s="6" t="s">
        <v>22</v>
      </c>
      <c r="C37" s="16">
        <v>16795308.56</v>
      </c>
    </row>
    <row r="38" spans="1:3" ht="15.75">
      <c r="A38" s="8" t="s">
        <v>65</v>
      </c>
      <c r="B38" s="6" t="s">
        <v>23</v>
      </c>
      <c r="C38" s="16">
        <v>82024357.44</v>
      </c>
    </row>
    <row r="39" spans="1:3" ht="15.75">
      <c r="A39" s="8" t="s">
        <v>66</v>
      </c>
      <c r="B39" s="6" t="s">
        <v>24</v>
      </c>
      <c r="C39" s="16">
        <v>5722469</v>
      </c>
    </row>
    <row r="40" spans="1:3" ht="15.75">
      <c r="A40" s="8" t="s">
        <v>224</v>
      </c>
      <c r="B40" s="6" t="s">
        <v>25</v>
      </c>
      <c r="C40" s="16">
        <v>7005393.32</v>
      </c>
    </row>
    <row r="41" spans="1:3" ht="19.5" customHeight="1">
      <c r="A41" s="7" t="s">
        <v>67</v>
      </c>
      <c r="B41" s="4" t="s">
        <v>286</v>
      </c>
      <c r="C41" s="15">
        <f>SUM(C42:C44)</f>
        <v>10089526</v>
      </c>
    </row>
    <row r="42" spans="1:3" ht="18.75" customHeight="1">
      <c r="A42" s="8" t="s">
        <v>68</v>
      </c>
      <c r="B42" s="6" t="s">
        <v>26</v>
      </c>
      <c r="C42" s="16">
        <v>10089526</v>
      </c>
    </row>
    <row r="43" spans="1:3" ht="14.25" customHeight="1" hidden="1">
      <c r="A43" s="8"/>
      <c r="B43" s="6"/>
      <c r="C43" s="16"/>
    </row>
    <row r="44" spans="1:3" ht="15" customHeight="1" hidden="1">
      <c r="A44" s="8"/>
      <c r="B44" s="6"/>
      <c r="C44" s="16"/>
    </row>
    <row r="45" spans="1:3" ht="15.75" customHeight="1">
      <c r="A45" s="7" t="s">
        <v>69</v>
      </c>
      <c r="B45" s="4" t="s">
        <v>264</v>
      </c>
      <c r="C45" s="15">
        <f>SUM(C46:C51)</f>
        <v>24765784</v>
      </c>
    </row>
    <row r="46" spans="1:3" ht="15.75">
      <c r="A46" s="8" t="s">
        <v>70</v>
      </c>
      <c r="B46" s="6" t="s">
        <v>28</v>
      </c>
      <c r="C46" s="16">
        <v>7853320</v>
      </c>
    </row>
    <row r="47" spans="1:3" ht="15.75">
      <c r="A47" s="8" t="s">
        <v>71</v>
      </c>
      <c r="B47" s="6" t="s">
        <v>29</v>
      </c>
      <c r="C47" s="16">
        <v>11568384</v>
      </c>
    </row>
    <row r="48" spans="1:3" ht="20.25" customHeight="1">
      <c r="A48" s="8" t="s">
        <v>72</v>
      </c>
      <c r="B48" s="6" t="s">
        <v>30</v>
      </c>
      <c r="C48" s="16">
        <v>255000</v>
      </c>
    </row>
    <row r="49" spans="1:3" ht="15.75">
      <c r="A49" s="8" t="s">
        <v>73</v>
      </c>
      <c r="B49" s="6" t="s">
        <v>31</v>
      </c>
      <c r="C49" s="16">
        <v>5089080</v>
      </c>
    </row>
    <row r="50" spans="1:3" ht="15.75" hidden="1">
      <c r="A50" s="8"/>
      <c r="B50" s="6"/>
      <c r="C50" s="16"/>
    </row>
    <row r="51" spans="1:3" ht="18" customHeight="1" hidden="1">
      <c r="A51" s="8"/>
      <c r="B51" s="6"/>
      <c r="C51" s="16"/>
    </row>
    <row r="52" spans="1:3" ht="15.75">
      <c r="A52" s="7">
        <v>1000</v>
      </c>
      <c r="B52" s="4" t="s">
        <v>33</v>
      </c>
      <c r="C52" s="15">
        <f>SUM(C53:C57)</f>
        <v>78683318.66</v>
      </c>
    </row>
    <row r="53" spans="1:3" ht="15.75">
      <c r="A53" s="8">
        <v>1001</v>
      </c>
      <c r="B53" s="6" t="s">
        <v>34</v>
      </c>
      <c r="C53" s="16">
        <v>2029600</v>
      </c>
    </row>
    <row r="54" spans="1:3" ht="15.75">
      <c r="A54" s="8">
        <v>1002</v>
      </c>
      <c r="B54" s="6" t="s">
        <v>35</v>
      </c>
      <c r="C54" s="16">
        <v>25584945.66</v>
      </c>
    </row>
    <row r="55" spans="1:3" ht="15.75">
      <c r="A55" s="8">
        <v>1003</v>
      </c>
      <c r="B55" s="6" t="s">
        <v>36</v>
      </c>
      <c r="C55" s="16">
        <v>38840798</v>
      </c>
    </row>
    <row r="56" spans="1:3" ht="15.75">
      <c r="A56" s="8">
        <v>1004</v>
      </c>
      <c r="B56" s="6" t="s">
        <v>37</v>
      </c>
      <c r="C56" s="16">
        <v>8308975</v>
      </c>
    </row>
    <row r="57" spans="1:3" ht="15.75">
      <c r="A57" s="8">
        <v>1006</v>
      </c>
      <c r="B57" s="6" t="s">
        <v>38</v>
      </c>
      <c r="C57" s="16">
        <v>3919000</v>
      </c>
    </row>
    <row r="58" spans="1:3" ht="15.75">
      <c r="A58" s="7">
        <v>1100</v>
      </c>
      <c r="B58" s="4" t="s">
        <v>32</v>
      </c>
      <c r="C58" s="15">
        <f>C59</f>
        <v>288127</v>
      </c>
    </row>
    <row r="59" spans="1:3" ht="18.75" customHeight="1">
      <c r="A59" s="8" t="s">
        <v>265</v>
      </c>
      <c r="B59" s="6" t="s">
        <v>268</v>
      </c>
      <c r="C59" s="16">
        <v>288127</v>
      </c>
    </row>
    <row r="60" spans="1:3" ht="15.75" customHeight="1">
      <c r="A60" s="7" t="s">
        <v>266</v>
      </c>
      <c r="B60" s="4" t="s">
        <v>267</v>
      </c>
      <c r="C60" s="15">
        <f>C61</f>
        <v>1270000</v>
      </c>
    </row>
    <row r="61" spans="1:3" ht="15.75" customHeight="1">
      <c r="A61" s="8" t="s">
        <v>269</v>
      </c>
      <c r="B61" s="6" t="s">
        <v>270</v>
      </c>
      <c r="C61" s="16">
        <v>1270000</v>
      </c>
    </row>
    <row r="62" spans="1:3" ht="15" customHeight="1">
      <c r="A62" s="7" t="s">
        <v>271</v>
      </c>
      <c r="B62" s="4" t="s">
        <v>272</v>
      </c>
      <c r="C62" s="15">
        <f>C63</f>
        <v>20000</v>
      </c>
    </row>
    <row r="63" spans="1:3" ht="18.75" customHeight="1">
      <c r="A63" s="8" t="s">
        <v>273</v>
      </c>
      <c r="B63" s="6" t="s">
        <v>274</v>
      </c>
      <c r="C63" s="16">
        <v>20000</v>
      </c>
    </row>
    <row r="64" spans="1:3" ht="36" customHeight="1">
      <c r="A64" s="7" t="s">
        <v>275</v>
      </c>
      <c r="B64" s="4" t="s">
        <v>282</v>
      </c>
      <c r="C64" s="15">
        <f>C65+C66+C67+C68</f>
        <v>27110549</v>
      </c>
    </row>
    <row r="65" spans="1:3" ht="31.5" customHeight="1">
      <c r="A65" s="8" t="s">
        <v>276</v>
      </c>
      <c r="B65" s="6" t="s">
        <v>279</v>
      </c>
      <c r="C65" s="16">
        <v>21096000</v>
      </c>
    </row>
    <row r="66" spans="1:3" ht="17.25" customHeight="1">
      <c r="A66" s="8" t="s">
        <v>277</v>
      </c>
      <c r="B66" s="6" t="s">
        <v>280</v>
      </c>
      <c r="C66" s="16">
        <v>5846000</v>
      </c>
    </row>
    <row r="67" spans="1:3" ht="15" customHeight="1" hidden="1">
      <c r="A67" s="8" t="s">
        <v>278</v>
      </c>
      <c r="B67" s="6" t="s">
        <v>281</v>
      </c>
      <c r="C67" s="16"/>
    </row>
    <row r="68" spans="1:3" ht="30" customHeight="1">
      <c r="A68" s="8" t="s">
        <v>278</v>
      </c>
      <c r="B68" s="6" t="s">
        <v>467</v>
      </c>
      <c r="C68" s="16">
        <v>168549</v>
      </c>
    </row>
    <row r="69" spans="1:3" ht="14.25" customHeight="1">
      <c r="A69" s="8"/>
      <c r="B69" s="4" t="s">
        <v>39</v>
      </c>
      <c r="C69" s="15">
        <f>C9+C18+C21+C27+C36+C41+C45+C52+C58+C16+C60+C62+C64+C34</f>
        <v>388818299.78999996</v>
      </c>
    </row>
    <row r="70" spans="1:3" ht="21" customHeight="1" hidden="1">
      <c r="A70" s="8"/>
      <c r="B70" s="4" t="s">
        <v>44</v>
      </c>
      <c r="C70" s="15">
        <v>0</v>
      </c>
    </row>
    <row r="71" spans="1:3" ht="31.5">
      <c r="A71" s="8"/>
      <c r="B71" s="6" t="s">
        <v>40</v>
      </c>
      <c r="C71" s="16">
        <v>9123590.44</v>
      </c>
    </row>
    <row r="72" spans="1:3" ht="15.75">
      <c r="A72" s="8"/>
      <c r="B72" s="4" t="s">
        <v>41</v>
      </c>
      <c r="C72" s="15">
        <f>C69+C71+C70</f>
        <v>397941890.22999996</v>
      </c>
    </row>
    <row r="73" spans="1:3" ht="15.75">
      <c r="A73" s="8"/>
      <c r="B73" s="6" t="s">
        <v>42</v>
      </c>
      <c r="C73" s="16">
        <v>-2037171.44</v>
      </c>
    </row>
  </sheetData>
  <mergeCells count="3">
    <mergeCell ref="A4:C5"/>
    <mergeCell ref="A7:A8"/>
    <mergeCell ref="B7:B8"/>
  </mergeCells>
  <printOptions/>
  <pageMargins left="0.58" right="0.44" top="0.3" bottom="0.17" header="0.19" footer="0.17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Barashkova</cp:lastModifiedBy>
  <cp:lastPrinted>2011-09-30T07:49:49Z</cp:lastPrinted>
  <dcterms:created xsi:type="dcterms:W3CDTF">1996-10-08T23:32:33Z</dcterms:created>
  <dcterms:modified xsi:type="dcterms:W3CDTF">2011-09-30T07:52:10Z</dcterms:modified>
  <cp:category/>
  <cp:version/>
  <cp:contentType/>
  <cp:contentStatus/>
</cp:coreProperties>
</file>