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7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<sst xmlns="http://schemas.openxmlformats.org/spreadsheetml/2006/main" count="826" uniqueCount="452">
  <si>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</si>
  <si>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</si>
  <si>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</si>
  <si>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</si>
  <si>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</si>
  <si>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</si>
  <si>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</si>
  <si>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</si>
  <si>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</si>
  <si>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</si>
  <si>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</si>
  <si>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</si>
  <si>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</si>
  <si>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</si>
  <si>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</si>
  <si>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</si>
  <si>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</si>
  <si>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</si>
  <si>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</si>
  <si>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</si>
  <si>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</si>
  <si>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</si>
  <si>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</si>
  <si>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</si>
  <si>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</si>
  <si>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</si>
  <si>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</si>
  <si>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</si>
  <si>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</si>
  <si>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</si>
  <si>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</si>
  <si>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</si>
  <si>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</si>
  <si>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</si>
  <si>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</si>
  <si>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</si>
  <si>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</si>
  <si>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</si>
  <si>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 xml:space="preserve"> Собрания представителей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</si>
  <si>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</si>
  <si>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</si>
  <si>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</si>
  <si>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</si>
  <si>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</si>
  <si>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</si>
  <si>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</si>
  <si>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</si>
  <si>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</si>
  <si>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</si>
  <si>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0408</t>
  </si>
  <si>
    <t>0409</t>
  </si>
  <si>
    <t>0412</t>
  </si>
  <si>
    <t>0500</t>
  </si>
  <si>
    <t>0501</t>
  </si>
  <si>
    <t>0502</t>
  </si>
  <si>
    <t>0505</t>
  </si>
  <si>
    <t>0605</t>
  </si>
  <si>
    <t>0700</t>
  </si>
  <si>
    <t>0701</t>
  </si>
  <si>
    <t>0702</t>
  </si>
  <si>
    <t>0707</t>
  </si>
  <si>
    <t>0800</t>
  </si>
  <si>
    <t>0801</t>
  </si>
  <si>
    <t>Вид расхода</t>
  </si>
  <si>
    <t xml:space="preserve">Обеспечение деятельности подведомственных учреждений </t>
  </si>
  <si>
    <t>Обеспечение деятельности подведомственных учреждений</t>
  </si>
  <si>
    <t>Иные безвозмездные и безвозвратные перечисления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</si>
  <si>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</si>
  <si>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</si>
  <si>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</si>
  <si>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</si>
  <si>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</si>
  <si>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функции органами местного самоуправления</t>
  </si>
  <si>
    <t>Центральный аппарат</t>
  </si>
  <si>
    <t>0020400</t>
  </si>
  <si>
    <t>Государственная регистрация актов гражданского состояния</t>
  </si>
  <si>
    <t>0013800</t>
  </si>
  <si>
    <t>4400000</t>
  </si>
  <si>
    <t>4409900</t>
  </si>
  <si>
    <t>Муниципальные целевые программы</t>
  </si>
  <si>
    <t>7950000</t>
  </si>
  <si>
    <t>Защита населения и территории от последствий ЧС природного и техногенного характера</t>
  </si>
  <si>
    <t>Мероприятия по предупреждению и ликвидации последствий чрезвычайных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</si>
  <si>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</si>
  <si>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</si>
  <si>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</si>
  <si>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</si>
  <si>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</si>
  <si>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</si>
  <si>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3150000</t>
  </si>
  <si>
    <t>Поддержка дорожного хозяйства</t>
  </si>
  <si>
    <t>3150200</t>
  </si>
  <si>
    <t>Региональные целевые программы</t>
  </si>
  <si>
    <t>5220000</t>
  </si>
  <si>
    <t>Другие вопросы в области охраны окружающей среды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</si>
  <si>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</si>
  <si>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</si>
  <si>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</si>
  <si>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</si>
  <si>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</si>
  <si>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</si>
  <si>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7950600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</si>
  <si>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</si>
  <si>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</si>
  <si>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</si>
  <si>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</si>
  <si>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</si>
  <si>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</si>
  <si>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Мероприятия в сфере культуры, кинематографии и средств массовой информации</t>
  </si>
  <si>
    <t>4500000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</si>
  <si>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</si>
  <si>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</si>
  <si>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</si>
  <si>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</si>
  <si>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1003</t>
  </si>
  <si>
    <t>Социальная помощь</t>
  </si>
  <si>
    <t>Мероприятия в области социальной политики</t>
  </si>
  <si>
    <t>068</t>
  </si>
  <si>
    <t>1006</t>
  </si>
  <si>
    <t>Реализация государственных функций в области социальной политики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</si>
  <si>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</si>
  <si>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</si>
  <si>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</si>
  <si>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</si>
  <si>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</si>
  <si>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</si>
  <si>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0700000</t>
  </si>
  <si>
    <t>Резервные фонды местных администраций</t>
  </si>
  <si>
    <t>0700500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</si>
  <si>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</si>
  <si>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</si>
  <si>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</si>
  <si>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</si>
  <si>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</si>
  <si>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первичного воинского учета на территориях, где отсутствуют военные комиссариаты</t>
  </si>
  <si>
    <t>0013600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</si>
  <si>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</si>
  <si>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5210600</t>
  </si>
  <si>
    <t>Школы-детские сады, школы начальные, неполные средние и средние</t>
  </si>
  <si>
    <t>1002</t>
  </si>
  <si>
    <t>Учреждения социального обслуживания населения</t>
  </si>
  <si>
    <t>Мероприятия по проведению оздоровительной кампании детей</t>
  </si>
  <si>
    <t>Оздоровление детей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</si>
  <si>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</si>
  <si>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</si>
  <si>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Единовременное пособие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</si>
  <si>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</si>
  <si>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Обеспечение мер социальной поддержки для лиц, награжденных знаком «Почетный донор России», «Почетный донор СССР»</t>
  </si>
  <si>
    <t xml:space="preserve">Ежемесячное пособие на ребенка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</si>
  <si>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</si>
  <si>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</si>
  <si>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</si>
  <si>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</si>
  <si>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</si>
  <si>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</si>
  <si>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</si>
  <si>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Меры в области социальной политики</t>
  </si>
  <si>
    <t>Организационно-воспитательная работа с молодежью</t>
  </si>
  <si>
    <t>Детские дошкольные учреждения</t>
  </si>
  <si>
    <t>4200000</t>
  </si>
  <si>
    <t>4209900</t>
  </si>
  <si>
    <t>Областная целевая программа «Обеспечение доступности  дошкольного образования в Ярославской области»</t>
  </si>
  <si>
    <t>5221200</t>
  </si>
  <si>
    <t>Выплата единовременного пособия при всех формах устройства детей, лишенных родительского попечения в семью</t>
  </si>
  <si>
    <t xml:space="preserve">Содержание ребенка в семье опекуна и приемной семье, а также оплата труда приемного родителя </t>
  </si>
  <si>
    <t>0709</t>
  </si>
  <si>
    <t xml:space="preserve">Собрания представителей  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</si>
  <si>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</si>
  <si>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</si>
  <si>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</si>
  <si>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Реализация мер социальной поддержки отдельных категорий граждан</t>
  </si>
  <si>
    <t>0105</t>
  </si>
  <si>
    <t>Судебная система</t>
  </si>
  <si>
    <t>0920300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</si>
  <si>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</si>
  <si>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</si>
  <si>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</si>
  <si>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</si>
  <si>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</si>
  <si>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0402</t>
  </si>
  <si>
    <t>Топливно-энергетический комплекс</t>
  </si>
  <si>
    <t>0504</t>
  </si>
  <si>
    <t>Прикладные научные исследования в области жилищно-коммунального хозяйства</t>
  </si>
  <si>
    <t>1102</t>
  </si>
  <si>
    <t>1200</t>
  </si>
  <si>
    <t>Средства массовой информации</t>
  </si>
  <si>
    <t>Массовый спорт</t>
  </si>
  <si>
    <t>1202</t>
  </si>
  <si>
    <t>Периодическая  печать и издательства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</si>
  <si>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</si>
  <si>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</si>
  <si>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</si>
  <si>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</si>
  <si>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</si>
  <si>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</si>
  <si>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</si>
  <si>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</si>
  <si>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</si>
  <si>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</si>
  <si>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</si>
  <si>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</si>
  <si>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(руб.)</t>
  </si>
  <si>
    <t>Культура и кинематография</t>
  </si>
  <si>
    <t xml:space="preserve">                                       руб. </t>
  </si>
  <si>
    <t>Главный распорядитель, распорядитель</t>
  </si>
  <si>
    <t>Функц. классификатор</t>
  </si>
  <si>
    <t>Целевая статья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</si>
  <si>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</si>
  <si>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</si>
  <si>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</si>
  <si>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</si>
  <si>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Реализация государственных функций, связанных с общегосударственным управлением</t>
  </si>
  <si>
    <t>0920000</t>
  </si>
  <si>
    <t/>
  </si>
  <si>
    <t>432 00 00</t>
  </si>
  <si>
    <t>432 02 00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</si>
  <si>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</si>
  <si>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432 02 01</t>
  </si>
  <si>
    <t xml:space="preserve">Областная целевая программа "Семья и дети Ярославии" </t>
  </si>
  <si>
    <t>5221308</t>
  </si>
  <si>
    <t>5221309</t>
  </si>
  <si>
    <t>1004</t>
  </si>
  <si>
    <t>5221306</t>
  </si>
  <si>
    <t>Дотация на выравнивание бюджетной обеспеченности субъектов Российской Федерации и муниципальных образований</t>
  </si>
  <si>
    <t>Проведение мероприятий для детей и молодежи в части реализации  ВЦП "Молодежь"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</si>
  <si>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</si>
  <si>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Учреждения культуры и мероприятия в сфере культуры и кинематографии</t>
  </si>
  <si>
    <t>4400200</t>
  </si>
  <si>
    <t>4400100</t>
  </si>
  <si>
    <t>Мероприятия в сфере средств массовой информации</t>
  </si>
  <si>
    <t>1. Администрация Большесельского муниципального района</t>
  </si>
  <si>
    <t>2. Финансовое управление администрации  Большесельского муниципального района</t>
  </si>
  <si>
    <t>718</t>
  </si>
  <si>
    <t>3. Управление социальной защиты населения администрации Большесельского муниципального района</t>
  </si>
  <si>
    <t>Межбюджетные трансферты бюджетам сельских поселений на  поддержку дорожного хозяйства</t>
  </si>
  <si>
    <t>5210607</t>
  </si>
  <si>
    <t>7951500</t>
  </si>
  <si>
    <t>7951400</t>
  </si>
  <si>
    <t>Муниципальная целевая программа «Поддержка  потребительского рынка на селе»</t>
  </si>
  <si>
    <t>7951600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</si>
  <si>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оказывающим социально значимые  бытовые услуги</t>
  </si>
  <si>
    <t>7951601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</si>
  <si>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занимающимся доставкой  товаров в отдаленные сельские населенные пункты</t>
  </si>
  <si>
    <t>7951602</t>
  </si>
  <si>
    <t>Муниципальная целевая программа поддержки малого и  среднего предпринимательства в Большесельском муниципальном районе</t>
  </si>
  <si>
    <t>7952000</t>
  </si>
  <si>
    <t>Муниципальная целевая программа «Патриотическое воспитание граждан Российской Федерации, проживающих на территории Большесельского муницуипального района»</t>
  </si>
  <si>
    <t>Районная целевая программа "Семья и дети Ярославии"</t>
  </si>
  <si>
    <t>7951000</t>
  </si>
  <si>
    <t>7951001</t>
  </si>
  <si>
    <t>7951002</t>
  </si>
  <si>
    <t>7951003</t>
  </si>
  <si>
    <t>7950900</t>
  </si>
  <si>
    <t xml:space="preserve">Муниципальная  целеаяй программа "Комплексные меры противодействия злоупотреблению наркотиками и их незаконному обороту в Большесельском муниципальном районе" 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</si>
  <si>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</si>
  <si>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>Муниципальная целевая программа "Обеспечение доступности дошкольного образования в Большесельском муницпальном районе"</t>
  </si>
  <si>
    <t>7952100</t>
  </si>
  <si>
    <t>Муниципальная целевая программа  "О государственной поддержке  отдельных категорий граждан, проживающих в Большесельском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услугами"</t>
  </si>
  <si>
    <t>7952200</t>
  </si>
  <si>
    <t>Межбюджетные трансферты</t>
  </si>
  <si>
    <t>5210000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</si>
  <si>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 "</t>
  </si>
  <si>
    <t>Муниципальная целевая программа "Развитие сети автомобильных дорог общего пользования местного значения Большесельского муниципального района "</t>
  </si>
  <si>
    <t>Проведение мероприятий для детей и молодежи в части реализации ведомственной целевой программы "Патриотическое воспитание молодежи Ярославской области"</t>
  </si>
  <si>
    <t>4440000</t>
  </si>
  <si>
    <t>4440100</t>
  </si>
  <si>
    <t>Подпрограмма "Ярославские каникулы" областной целевой программы "Семья и дети Ярославии" в части оздоровления и отдыха детей</t>
  </si>
  <si>
    <t>Подпрограмма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</si>
  <si>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Подпрограмма "Ярославские каникулы" районной целевой программы "Семья и дети Ярославии" в части оздоровления и отдыха детей</t>
  </si>
  <si>
    <t>Подпрограмма "Ярославские каникулы" районной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</si>
  <si>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5200900</t>
  </si>
  <si>
    <t>5222900</t>
  </si>
  <si>
    <t>Жилищног хозяйство</t>
  </si>
  <si>
    <t>0600</t>
  </si>
  <si>
    <t>Охрана окружающей среды</t>
  </si>
  <si>
    <t>Прочие межбюджетные  трансферты бюджетам субьектов Российской Федерации и муниципальных образований  общего характера</t>
  </si>
  <si>
    <t>Пособия и компенсации по публичным нормативным обязательствам</t>
  </si>
  <si>
    <t>313</t>
  </si>
  <si>
    <t>Субсидии бюджетным учреждениям на  финансовое обеспечение  муниципального задания на оказание муниципальных услуг (выполнение работ)</t>
  </si>
  <si>
    <t>611</t>
  </si>
  <si>
    <t>Меры социальной поддержки 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</si>
  <si>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</si>
  <si>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</si>
  <si>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</si>
  <si>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5140103</t>
  </si>
  <si>
    <t>5140102</t>
  </si>
  <si>
    <t>242</t>
  </si>
  <si>
    <t>244</t>
  </si>
  <si>
    <t>Закупка товаров, работ , услуг в сфере  инфрмационно-комуникационных технологий</t>
  </si>
  <si>
    <t>Прочая закупка товаров, работ и услуг для  муниципальных нужд</t>
  </si>
  <si>
    <t>Мероприятия на реализацию ведомственной целевой программы "Развитие системы мер социальной поддержки населения Ярославской области"</t>
  </si>
  <si>
    <t>Меры в области социальной политики в части  оказания  социальной помощи отдельным категориям граждан</t>
  </si>
  <si>
    <t xml:space="preserve">Мероприятия в области  социальной политики в части оплаты коммунальных услуг отдельным категориям граждан </t>
  </si>
  <si>
    <t>Региональная целевая программа "Социальная поддержка пожилых граждан в Ярославской области"</t>
  </si>
  <si>
    <t>5226900</t>
  </si>
  <si>
    <t>Региональная целевая программа "Социальная поддержка пожилых граждан в Ярославской области" в сфере социальной политики</t>
  </si>
  <si>
    <t>5226902</t>
  </si>
  <si>
    <t>Субсидия на  реализацию подпрограммы "Семья и дети" областной целевой  программы "Семья и дети Ярославии"</t>
  </si>
  <si>
    <t xml:space="preserve">Муниципальные целевые  программы </t>
  </si>
  <si>
    <t>Муниципальная целевая программа  "Семья и дети Ярославии"</t>
  </si>
  <si>
    <t>Подпрограмма "Семья и дети"</t>
  </si>
  <si>
    <t>121</t>
  </si>
  <si>
    <t>851</t>
  </si>
  <si>
    <t>852</t>
  </si>
  <si>
    <t>Фонд оплаты труда и страховые  взносы</t>
  </si>
  <si>
    <t xml:space="preserve">Прочая закупка товаров, работ и услуг для муниципальных нужд 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</si>
  <si>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</si>
  <si>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</si>
  <si>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</si>
  <si>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Иные  выплаты  персоналу , за  исключением фонда оплаты труда</t>
  </si>
  <si>
    <t>Резервные средства</t>
  </si>
  <si>
    <t>870</t>
  </si>
  <si>
    <t>Закупка товаров, работ, услуг в сфере информационно-коммуникационных технологий</t>
  </si>
  <si>
    <t>0010000</t>
  </si>
  <si>
    <t>Закупка товаров работ  услуг в целях капитального ремонта государственного имущества</t>
  </si>
  <si>
    <t>243</t>
  </si>
  <si>
    <t>Субсидия на  реализацию областной целевой программы  "Комплексная программа модернизации и реформирования жилищно-коммунального хозяйства Ярославской области", в части мероприятий по строительству и реконструкции систем и объектов теплоснабжения и  газификации</t>
  </si>
  <si>
    <t>5225803</t>
  </si>
  <si>
    <t>Обслуживание муниципального долга</t>
  </si>
  <si>
    <t>730</t>
  </si>
  <si>
    <t>511</t>
  </si>
  <si>
    <t>Дотация на выравнивание  бюджетной обеспеченности  субъектов Российской Федерации и муниципальных образований</t>
  </si>
  <si>
    <t>Федеральная  целевая программа "Жилище"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</si>
  <si>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</si>
  <si>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1008822</t>
  </si>
  <si>
    <t>1008800</t>
  </si>
  <si>
    <t>Субсидии гражданам на приобретение жилья</t>
  </si>
  <si>
    <t>322</t>
  </si>
  <si>
    <t>4310000</t>
  </si>
  <si>
    <t>4319900</t>
  </si>
  <si>
    <t>Субсидии бюджетным учрждениям на финансовое обеспечение муниципального задания на  оказание муниципальных услуг (выполнение работ)</t>
  </si>
  <si>
    <t>5226905</t>
  </si>
  <si>
    <t>612</t>
  </si>
  <si>
    <t>Субсидия  бюджетным учреждениям на иные цели</t>
  </si>
  <si>
    <t xml:space="preserve">Региональная программа "Социальная поддержка пожилых граждан в Ярославской области" </t>
  </si>
  <si>
    <t>Субсидия  на реализацию региональной программы "Социальная поддержка пожилых граждан в Ярославской области" в сфере молодежной политики</t>
  </si>
  <si>
    <t>Проведение мкроприятий для детей и молодежи</t>
  </si>
  <si>
    <t>4310100</t>
  </si>
  <si>
    <t>Межбюджетные трансферты на комплектование книжных фондов библиотек муниципальных образований</t>
  </si>
  <si>
    <t>4400201</t>
  </si>
  <si>
    <t>5226906</t>
  </si>
  <si>
    <t>Субсидия  на реализацию региональной программы "Социальная поддержка пожилых граждан в Ярославской области" в сфере культуры</t>
  </si>
  <si>
    <t xml:space="preserve">Субсидии бюджетным учрждениям на иные цели </t>
  </si>
  <si>
    <t>Комплектование книжных фондов библиотек муниципальных образований и  государственных библиотек городов Москвы и Санкт-Петербурга</t>
  </si>
  <si>
    <t>Субсидия на 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 бюджета</t>
  </si>
  <si>
    <t>5221300</t>
  </si>
  <si>
    <t>Субсидия на реализацию подпрограммы "Ярославские каникулы" областной целевой программы "Семья и дети Ярославии" в части  компенсации стоимости санаторно-курортной путевки лицам, нуждающимся в санаторно-курортной лечении</t>
  </si>
  <si>
    <t>5221304</t>
  </si>
  <si>
    <t>5225900</t>
  </si>
  <si>
    <t>Областная целевая программа " 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обепеченности их коммунальными услугами"</t>
  </si>
  <si>
    <t>5225901</t>
  </si>
  <si>
    <t>Межбюджетные трансферты на реализацию областной целевой программы " 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обепеченности их коммунальными услугами"</t>
  </si>
  <si>
    <t>Муниципальная целевая программа "Семья и дети Ярославии"</t>
  </si>
  <si>
    <t>Подпрограмма "Ярославские каникулы" муниципальной целевой программы "Семья и дети Ярославии" в части компенсации стомости санаторно-курортной путевки лицам, нуждающимся в санаторно-курортном лечении</t>
  </si>
  <si>
    <t>7951005</t>
  </si>
  <si>
    <t>7952700</t>
  </si>
  <si>
    <t>630</t>
  </si>
  <si>
    <t>Муниципальная целевая программа "О мерах поддержки общественных организаций ветеранов и инвалидов Большесельского муниципального района"</t>
  </si>
  <si>
    <t>Субсидии некоммерческим организациям (за исключением государственных учреждений)</t>
  </si>
  <si>
    <t>Прочая закупка товаров, работ и услуг для государственных нужд</t>
  </si>
  <si>
    <t>621</t>
  </si>
  <si>
    <t>Субсидии  автономным учрждениям на финансовое обеспечение муниципального задания на оказание муниципальных услуг (выполнение работ)</t>
  </si>
  <si>
    <t xml:space="preserve">Фонд оплаты труда  и стразховые взносы </t>
  </si>
  <si>
    <t>Иные выплаты персоналу, за исключением фонда оплаты труда</t>
  </si>
  <si>
    <t xml:space="preserve">Закупка товаров, работ, услуг в сфере  информационно-коммуникационных технологий </t>
  </si>
  <si>
    <t>Прочая закупка товаров, работ и услуг для муниципальных нужд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</si>
  <si>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</si>
  <si>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</si>
  <si>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</si>
  <si>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</si>
  <si>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0200003</t>
  </si>
  <si>
    <t>Проведение выборов  Главы муниципального образования</t>
  </si>
  <si>
    <t>Субсидии некоммерческим организациям (за исключением государственных  учреждений)</t>
  </si>
  <si>
    <t xml:space="preserve">Судебная  система </t>
  </si>
  <si>
    <t>Субвенция на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</si>
  <si>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</si>
  <si>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111</t>
  </si>
  <si>
    <t>Фонд оплаты труда и страховые взносы</t>
  </si>
  <si>
    <t>112</t>
  </si>
  <si>
    <t>Выполнение  других обязательств государства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</si>
  <si>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</si>
  <si>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</si>
  <si>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810</t>
  </si>
  <si>
    <t>Субсидии юридическим лицам (кроме государственных  учреждений) и  физическим лицам - производителям товаров, работ, услуг</t>
  </si>
  <si>
    <t>Выполнение других обязательяств государства</t>
  </si>
  <si>
    <t>Обеспечение  мероприятий ведомственной целевой программы "Поддержка потребительского рынка на селе"</t>
  </si>
  <si>
    <t>0920310</t>
  </si>
  <si>
    <t>5226403</t>
  </si>
  <si>
    <t>Областная целевая программа "Обращение с твердыми бытовыми отходами на территории Ярославской области"</t>
  </si>
  <si>
    <t>5226400</t>
  </si>
  <si>
    <t>Субсидия на реализацию областной целевой программы "Обращение с твердыми бытовыми отходами на территории Ярославской области"  в части строительства объектов размещения твердых бытовых отходов территорий</t>
  </si>
  <si>
    <t>Ведомственная структура расходов районного бюджета на 2012 год</t>
  </si>
  <si>
    <t>План 2012</t>
  </si>
  <si>
    <t>Субсидия на реализацию областной целевой программы "Обеспечение доступности дошкольного образования в Ярославской области" в части проведения ремонтных работ</t>
  </si>
  <si>
    <t>5221201</t>
  </si>
  <si>
    <t>4529900</t>
  </si>
  <si>
    <t>Обеспечние деятельности подведомственных учреждений</t>
  </si>
  <si>
    <t>Субсидия на реализацию мероприятий областной целевой программы "Комплексные меры противодействия злоупотреблению наркотиками и их незаконному обороту"</t>
  </si>
  <si>
    <t>5222902</t>
  </si>
  <si>
    <t>5058600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</si>
  <si>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</si>
  <si>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</si>
  <si>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</si>
  <si>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</si>
  <si>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530</t>
  </si>
  <si>
    <t>Субвенции</t>
  </si>
  <si>
    <t>Ежемесячное денежной вознаграждение за классное руководство</t>
  </si>
  <si>
    <t>в том числе ВЦП</t>
  </si>
  <si>
    <t>Руководство и управление в сфере  установленных функций</t>
  </si>
  <si>
    <t>0304</t>
  </si>
  <si>
    <t xml:space="preserve">Органы юстиции </t>
  </si>
  <si>
    <t>Субвенция на осуществление полномочий Российской Федерации по государственной регистрации атов гражданского состояния</t>
  </si>
  <si>
    <t>0013801</t>
  </si>
  <si>
    <t>5200901</t>
  </si>
  <si>
    <t>5201001</t>
  </si>
  <si>
    <t>Компенсация расходов на содержание ребенка в дошкольной образовательной организации</t>
  </si>
  <si>
    <t>Субвенция на компенсацию  расходов на содержание ребенка в дошкольной образовательной организации</t>
  </si>
  <si>
    <t>5140104</t>
  </si>
  <si>
    <t>4520000</t>
  </si>
  <si>
    <t xml:space="preserve"> Приложение 5 к решению</t>
  </si>
  <si>
    <t xml:space="preserve">Приложение 7  к решению </t>
  </si>
  <si>
    <t>Мероприятия в сфере культуры и кинематографии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</si>
  <si>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</si>
  <si>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</si>
  <si>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Органы юстиции</t>
  </si>
  <si>
    <t>5201301</t>
  </si>
  <si>
    <t>Субвенция на содержание ребенка в семье опекуна  и приемной семье , а также вознаграждение, причитающееся приемному родителю</t>
  </si>
  <si>
    <t>411</t>
  </si>
  <si>
    <t>Бюджетные инвестиции  в объекты муниципальной собственности казенным учреждениям вне рамок государственного оборонного заказа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</si>
  <si>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</si>
  <si>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Муниципальная целевая программа поддержки малого и среднего предпринимательства в Большесельском муниципальном районе</t>
  </si>
  <si>
    <t>7952800</t>
  </si>
  <si>
    <t>Муниципальная целевая программ  "Социальная поддержка пожилых граждан " в сфере молодежной политики</t>
  </si>
  <si>
    <t>Субсидия бюджетным учреждениям на иные цели</t>
  </si>
  <si>
    <t xml:space="preserve">Муниципальные целевые программы </t>
  </si>
  <si>
    <t>Муниципальная целевая программа "Социальная поддержка пожилых граждан " в сфере культуры</t>
  </si>
  <si>
    <t>7953000</t>
  </si>
  <si>
    <t xml:space="preserve">Субсидия  бюджетным учреждениям на иные цели  </t>
  </si>
  <si>
    <t>4320000</t>
  </si>
  <si>
    <t>4320200</t>
  </si>
  <si>
    <t>Субвенция на обеспечение отдыха и оздоровления детей , находящихся в трудной  жизненной ситуации, детей погибших сотрудников  правоохранительных органов и военнослужащих , безнадзорных детей</t>
  </si>
  <si>
    <t>4320201</t>
  </si>
  <si>
    <t xml:space="preserve">Прочая закупка товаров , работ и услуг для  муниципальных нужд </t>
  </si>
  <si>
    <t>2012 год</t>
  </si>
  <si>
    <t>Расходы районного бюджета муниципального района по функциональной классификации расходов бюджетов Российской Федерации по бюджетным средствам на 2012год</t>
  </si>
  <si>
    <t>от15.12.2011 г.  №260</t>
  </si>
  <si>
    <t>4.Муниципальное учреждение Большесельского муниципального района Ярославской области "Управление образования администрации Большесельского муниципального района"</t>
  </si>
  <si>
    <t>Субсидии  бюджетным учреждениям на иные цели</t>
  </si>
  <si>
    <t>от 15.12.2011г.   №263</t>
  </si>
  <si>
    <t>0103</t>
  </si>
  <si>
    <t xml:space="preserve">Функционирование  законодательных  ( представительных ) органов государственной власти и представительных органов  муниципальных образований </t>
  </si>
  <si>
    <t>Руководство и  управление  в сфере  установленных функций органов государственной  власти субъектов РФ и органов местного самоуправления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</si>
</sst>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3" xfId="52" applyNumberFormat="1" applyFont="1" applyFill="1" applyBorder="1" applyAlignment="1" applyProtection="1">
      <alignment horizontal="left" wrapText="1"/>
      <protection hidden="1"/>
    </xf>
    <xf numFmtId="0" fontId="1" fillId="0" borderId="13" xfId="52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Alignment="1">
      <alignment/>
    </xf>
    <xf numFmtId="49" fontId="7" fillId="0" borderId="13" xfId="52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/>
      <protection hidden="1"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0" fontId="7" fillId="0" borderId="13" xfId="52" applyNumberFormat="1" applyFont="1" applyFill="1" applyBorder="1" applyAlignment="1" applyProtection="1">
      <alignment vertical="top" wrapText="1"/>
      <protection hidden="1"/>
    </xf>
    <xf numFmtId="0" fontId="2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1" fillId="0" borderId="13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" fontId="1" fillId="0" borderId="2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5" fillId="0" borderId="15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7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10" xfId="52" applyNumberFormat="1" applyFont="1" applyFill="1" applyBorder="1" applyAlignment="1" applyProtection="1">
      <alignment horizontal="left" wrapText="1"/>
      <protection hidden="1"/>
    </xf>
    <xf numFmtId="0" fontId="2" fillId="0" borderId="11" xfId="0" applyFont="1" applyBorder="1" applyAlignment="1">
      <alignment horizontal="left" wrapText="1"/>
    </xf>
    <xf numFmtId="0" fontId="8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24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wrapText="1"/>
    </xf>
    <xf numFmtId="4" fontId="5" fillId="0" borderId="3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4"/>
  <sheetViews>
    <sheetView tabSelected="1" zoomScale="75" zoomScaleNormal="75" zoomScalePageLayoutView="0" workbookViewId="0" topLeftCell="A213">
      <selection activeCell="A342" sqref="A342"/>
    </sheetView>
  </sheetViews>
  <sheetFormatPr defaultColWidth="9.140625" defaultRowHeight="12.75"/>
  <cols>
    <col min="1" max="1" width="52.140625" style="18" customWidth="1"/>
    <col min="2" max="2" width="10.8515625" style="21" customWidth="1"/>
    <col min="3" max="3" width="9.421875" style="19" customWidth="1"/>
    <col min="4" max="4" width="12.7109375" style="19" customWidth="1"/>
    <col min="5" max="5" width="8.28125" style="19" customWidth="1"/>
    <col min="6" max="6" width="20.57421875" style="20" customWidth="1"/>
    <col min="7" max="7" width="21.8515625" style="21" customWidth="1"/>
    <col min="8" max="8" width="18.421875" style="21" customWidth="1"/>
    <col min="9" max="9" width="9.140625" style="21" customWidth="1"/>
    <col min="10" max="10" width="14.421875" style="21" bestFit="1" customWidth="1"/>
    <col min="11" max="16384" width="9.140625" style="21" customWidth="1"/>
  </cols>
  <sheetData>
    <row r="1" spans="2:4" ht="15.75">
      <c r="B1" s="1"/>
      <c r="D1" s="19" t="s">
        <v>420</v>
      </c>
    </row>
    <row r="2" spans="2:4" ht="15.75">
      <c r="B2" s="1"/>
      <c r="D2" s="19" t="s">
        <v>166</v>
      </c>
    </row>
    <row r="3" spans="2:4" ht="15.75">
      <c r="B3" s="1"/>
      <c r="D3" s="19" t="s">
        <v>448</v>
      </c>
    </row>
    <row r="4" ht="15.75">
      <c r="B4" s="1"/>
    </row>
    <row r="5" spans="1:6" ht="38.25" customHeight="1">
      <c r="A5" s="120" t="s">
        <v>391</v>
      </c>
      <c r="B5" s="120"/>
      <c r="C5" s="120"/>
      <c r="D5" s="120"/>
      <c r="E5" s="120"/>
      <c r="F5" s="120"/>
    </row>
    <row r="6" spans="1:6" ht="15.75">
      <c r="A6" s="121" t="s">
        <v>203</v>
      </c>
      <c r="B6" s="121"/>
      <c r="C6" s="121"/>
      <c r="D6" s="121"/>
      <c r="E6" s="121"/>
      <c r="F6" s="121"/>
    </row>
    <row r="7" spans="1:7" s="22" customFormat="1" ht="78.75" customHeight="1" thickBot="1">
      <c r="A7" s="55"/>
      <c r="B7" s="55" t="s">
        <v>204</v>
      </c>
      <c r="C7" s="55" t="s">
        <v>205</v>
      </c>
      <c r="D7" s="55" t="s">
        <v>206</v>
      </c>
      <c r="E7" s="55" t="s">
        <v>63</v>
      </c>
      <c r="F7" s="55" t="s">
        <v>392</v>
      </c>
      <c r="G7" s="55" t="s">
        <v>407</v>
      </c>
    </row>
    <row r="8" spans="1:7" s="23" customFormat="1" ht="42.75" customHeight="1" thickBot="1">
      <c r="A8" s="63" t="s">
        <v>230</v>
      </c>
      <c r="B8" s="64">
        <v>704</v>
      </c>
      <c r="C8" s="60"/>
      <c r="D8" s="60"/>
      <c r="E8" s="60"/>
      <c r="F8" s="92">
        <f>F9+F17+F39+F63+F72+F82+F101+F107+F111+F130+F156+F173+F177+F181+F35+F28+F55+F31+F13</f>
        <v>46827141</v>
      </c>
      <c r="G8" s="92">
        <f>G9+G17+G39+G63+G72+G82+G101+G107+G111+G130+G156+G173+G177+G181+G35+G28+G55+G31</f>
        <v>13661600</v>
      </c>
    </row>
    <row r="9" spans="1:10" ht="34.5" customHeight="1">
      <c r="A9" s="103" t="s">
        <v>207</v>
      </c>
      <c r="B9" s="62"/>
      <c r="C9" s="58" t="s">
        <v>41</v>
      </c>
      <c r="D9" s="58"/>
      <c r="E9" s="58"/>
      <c r="F9" s="90">
        <f>F10</f>
        <v>1156700</v>
      </c>
      <c r="G9" s="91"/>
      <c r="J9" s="74"/>
    </row>
    <row r="10" spans="1:8" ht="49.5" customHeight="1">
      <c r="A10" s="99" t="s">
        <v>68</v>
      </c>
      <c r="B10" s="27"/>
      <c r="C10" s="28"/>
      <c r="D10" s="28" t="s">
        <v>69</v>
      </c>
      <c r="E10" s="28"/>
      <c r="F10" s="56">
        <f>F11</f>
        <v>1156700</v>
      </c>
      <c r="G10" s="76"/>
      <c r="H10" s="74"/>
    </row>
    <row r="11" spans="1:7" ht="23.25" customHeight="1">
      <c r="A11" s="99" t="s">
        <v>70</v>
      </c>
      <c r="B11" s="27"/>
      <c r="C11" s="28"/>
      <c r="D11" s="28" t="s">
        <v>71</v>
      </c>
      <c r="E11" s="28"/>
      <c r="F11" s="56">
        <f>F12</f>
        <v>1156700</v>
      </c>
      <c r="G11" s="76"/>
    </row>
    <row r="12" spans="1:7" ht="22.5" customHeight="1">
      <c r="A12" s="100" t="s">
        <v>362</v>
      </c>
      <c r="B12" s="5"/>
      <c r="C12" s="30"/>
      <c r="D12" s="30"/>
      <c r="E12" s="30" t="s">
        <v>301</v>
      </c>
      <c r="F12" s="56">
        <v>1156700</v>
      </c>
      <c r="G12" s="76"/>
    </row>
    <row r="13" spans="1:7" ht="66.75" customHeight="1">
      <c r="A13" s="98" t="s">
        <v>450</v>
      </c>
      <c r="B13" s="5"/>
      <c r="C13" s="25" t="s">
        <v>449</v>
      </c>
      <c r="D13" s="30"/>
      <c r="E13" s="30"/>
      <c r="F13" s="70">
        <f>F14</f>
        <v>160000</v>
      </c>
      <c r="G13" s="76"/>
    </row>
    <row r="14" spans="1:7" ht="66.75" customHeight="1">
      <c r="A14" s="99" t="s">
        <v>451</v>
      </c>
      <c r="B14" s="5"/>
      <c r="C14" s="25"/>
      <c r="D14" s="30" t="s">
        <v>69</v>
      </c>
      <c r="E14" s="30"/>
      <c r="F14" s="56">
        <f>F15</f>
        <v>160000</v>
      </c>
      <c r="G14" s="76"/>
    </row>
    <row r="15" spans="1:7" ht="40.5" customHeight="1">
      <c r="A15" s="99" t="s">
        <v>73</v>
      </c>
      <c r="B15" s="5"/>
      <c r="C15" s="25"/>
      <c r="D15" s="30" t="s">
        <v>74</v>
      </c>
      <c r="E15" s="30"/>
      <c r="F15" s="56">
        <f>F16</f>
        <v>160000</v>
      </c>
      <c r="G15" s="76"/>
    </row>
    <row r="16" spans="1:7" ht="40.5" customHeight="1">
      <c r="A16" s="99" t="s">
        <v>362</v>
      </c>
      <c r="B16" s="5"/>
      <c r="C16" s="25"/>
      <c r="D16" s="30"/>
      <c r="E16" s="30" t="s">
        <v>301</v>
      </c>
      <c r="F16" s="56">
        <v>160000</v>
      </c>
      <c r="G16" s="76"/>
    </row>
    <row r="17" spans="1:7" ht="54.75" customHeight="1">
      <c r="A17" s="98" t="s">
        <v>208</v>
      </c>
      <c r="B17" s="3"/>
      <c r="C17" s="25" t="s">
        <v>42</v>
      </c>
      <c r="D17" s="25"/>
      <c r="E17" s="25"/>
      <c r="F17" s="70">
        <f>F18</f>
        <v>16096355</v>
      </c>
      <c r="G17" s="76"/>
    </row>
    <row r="18" spans="1:7" ht="49.5" customHeight="1">
      <c r="A18" s="99" t="s">
        <v>68</v>
      </c>
      <c r="B18" s="27"/>
      <c r="C18" s="28"/>
      <c r="D18" s="28" t="s">
        <v>69</v>
      </c>
      <c r="E18" s="28"/>
      <c r="F18" s="56">
        <f>F19</f>
        <v>16096355</v>
      </c>
      <c r="G18" s="76"/>
    </row>
    <row r="19" spans="1:7" ht="22.5" customHeight="1">
      <c r="A19" s="99" t="s">
        <v>73</v>
      </c>
      <c r="B19" s="27"/>
      <c r="C19" s="28"/>
      <c r="D19" s="28" t="s">
        <v>74</v>
      </c>
      <c r="E19" s="28"/>
      <c r="F19" s="56">
        <f>F20+F23+F24+F25+F26+F27</f>
        <v>16096355</v>
      </c>
      <c r="G19" s="76"/>
    </row>
    <row r="20" spans="1:7" ht="22.5" customHeight="1">
      <c r="A20" s="100" t="s">
        <v>362</v>
      </c>
      <c r="B20" s="5"/>
      <c r="C20" s="30"/>
      <c r="D20" s="28"/>
      <c r="E20" s="30" t="s">
        <v>301</v>
      </c>
      <c r="F20" s="56">
        <v>12473600</v>
      </c>
      <c r="G20" s="76"/>
    </row>
    <row r="21" spans="1:7" s="31" customFormat="1" ht="15.75" hidden="1">
      <c r="A21" s="98"/>
      <c r="B21" s="3"/>
      <c r="C21" s="25"/>
      <c r="D21" s="28"/>
      <c r="E21" s="25"/>
      <c r="F21" s="70">
        <f>F22</f>
        <v>22200</v>
      </c>
      <c r="G21" s="36"/>
    </row>
    <row r="22" spans="1:7" ht="18.75" customHeight="1" hidden="1">
      <c r="A22" s="99"/>
      <c r="B22" s="27"/>
      <c r="C22" s="28"/>
      <c r="D22" s="28"/>
      <c r="E22" s="30"/>
      <c r="F22" s="56">
        <f>F23</f>
        <v>22200</v>
      </c>
      <c r="G22" s="76"/>
    </row>
    <row r="23" spans="1:7" ht="39" customHeight="1">
      <c r="A23" s="100" t="s">
        <v>363</v>
      </c>
      <c r="B23" s="5"/>
      <c r="C23" s="30"/>
      <c r="D23" s="28"/>
      <c r="E23" s="30" t="s">
        <v>308</v>
      </c>
      <c r="F23" s="56">
        <v>22200</v>
      </c>
      <c r="G23" s="76"/>
    </row>
    <row r="24" spans="1:7" ht="32.25" customHeight="1">
      <c r="A24" s="100" t="s">
        <v>364</v>
      </c>
      <c r="B24" s="5"/>
      <c r="C24" s="30"/>
      <c r="D24" s="28"/>
      <c r="E24" s="30" t="s">
        <v>286</v>
      </c>
      <c r="F24" s="56">
        <v>427950</v>
      </c>
      <c r="G24" s="76"/>
    </row>
    <row r="25" spans="1:7" ht="36.75" customHeight="1">
      <c r="A25" s="100" t="s">
        <v>365</v>
      </c>
      <c r="B25" s="5"/>
      <c r="C25" s="30"/>
      <c r="D25" s="28"/>
      <c r="E25" s="30" t="s">
        <v>287</v>
      </c>
      <c r="F25" s="56">
        <v>2835605</v>
      </c>
      <c r="G25" s="76"/>
    </row>
    <row r="26" spans="1:7" ht="33.75" customHeight="1">
      <c r="A26" s="100" t="s">
        <v>306</v>
      </c>
      <c r="B26" s="27"/>
      <c r="C26" s="28"/>
      <c r="D26" s="28"/>
      <c r="E26" s="30" t="s">
        <v>302</v>
      </c>
      <c r="F26" s="56">
        <v>310517</v>
      </c>
      <c r="G26" s="76"/>
    </row>
    <row r="27" spans="1:7" ht="27" customHeight="1">
      <c r="A27" s="100" t="s">
        <v>307</v>
      </c>
      <c r="B27" s="5"/>
      <c r="C27" s="30"/>
      <c r="D27" s="28"/>
      <c r="E27" s="30" t="s">
        <v>303</v>
      </c>
      <c r="F27" s="56">
        <v>26483</v>
      </c>
      <c r="G27" s="76"/>
    </row>
    <row r="28" spans="1:7" ht="26.25" customHeight="1">
      <c r="A28" s="98" t="s">
        <v>373</v>
      </c>
      <c r="B28" s="3"/>
      <c r="C28" s="25" t="s">
        <v>171</v>
      </c>
      <c r="D28" s="66"/>
      <c r="E28" s="25"/>
      <c r="F28" s="70">
        <f>F29</f>
        <v>4768</v>
      </c>
      <c r="G28" s="76"/>
    </row>
    <row r="29" spans="1:7" ht="66.75" customHeight="1">
      <c r="A29" s="99" t="s">
        <v>374</v>
      </c>
      <c r="B29" s="27"/>
      <c r="C29" s="28"/>
      <c r="D29" s="28" t="s">
        <v>375</v>
      </c>
      <c r="E29" s="28"/>
      <c r="F29" s="56">
        <f>F30</f>
        <v>4768</v>
      </c>
      <c r="G29" s="76"/>
    </row>
    <row r="30" spans="1:7" ht="36" customHeight="1">
      <c r="A30" s="100" t="s">
        <v>365</v>
      </c>
      <c r="B30" s="5"/>
      <c r="C30" s="30"/>
      <c r="D30" s="28"/>
      <c r="E30" s="30" t="s">
        <v>287</v>
      </c>
      <c r="F30" s="56">
        <v>4768</v>
      </c>
      <c r="G30" s="76"/>
    </row>
    <row r="31" spans="1:7" ht="56.25" customHeight="1" hidden="1">
      <c r="A31" s="61"/>
      <c r="B31" s="3"/>
      <c r="C31" s="25"/>
      <c r="D31" s="66"/>
      <c r="E31" s="25"/>
      <c r="F31" s="70">
        <f>F32</f>
        <v>0</v>
      </c>
      <c r="G31" s="36"/>
    </row>
    <row r="32" spans="1:7" ht="56.25" customHeight="1" hidden="1">
      <c r="A32" s="99"/>
      <c r="B32" s="5"/>
      <c r="C32" s="30"/>
      <c r="D32" s="28"/>
      <c r="E32" s="30"/>
      <c r="F32" s="56">
        <f>F33</f>
        <v>0</v>
      </c>
      <c r="G32" s="76"/>
    </row>
    <row r="33" spans="1:7" ht="36" customHeight="1" hidden="1">
      <c r="A33" s="99"/>
      <c r="B33" s="5"/>
      <c r="C33" s="30"/>
      <c r="D33" s="28"/>
      <c r="E33" s="30"/>
      <c r="F33" s="56">
        <f>F34</f>
        <v>0</v>
      </c>
      <c r="G33" s="76"/>
    </row>
    <row r="34" spans="1:7" ht="36" customHeight="1" hidden="1">
      <c r="A34" s="100"/>
      <c r="B34" s="5"/>
      <c r="C34" s="30"/>
      <c r="D34" s="28"/>
      <c r="E34" s="30"/>
      <c r="F34" s="56"/>
      <c r="G34" s="76"/>
    </row>
    <row r="35" spans="1:7" ht="36" customHeight="1">
      <c r="A35" s="98" t="s">
        <v>366</v>
      </c>
      <c r="B35" s="3"/>
      <c r="C35" s="25" t="s">
        <v>367</v>
      </c>
      <c r="D35" s="66"/>
      <c r="E35" s="25"/>
      <c r="F35" s="70">
        <f>F36</f>
        <v>250000</v>
      </c>
      <c r="G35" s="76"/>
    </row>
    <row r="36" spans="1:7" ht="26.25" customHeight="1">
      <c r="A36" s="99" t="s">
        <v>368</v>
      </c>
      <c r="B36" s="5"/>
      <c r="C36" s="30"/>
      <c r="D36" s="28" t="s">
        <v>369</v>
      </c>
      <c r="E36" s="30"/>
      <c r="F36" s="56">
        <f>F37</f>
        <v>250000</v>
      </c>
      <c r="G36" s="76"/>
    </row>
    <row r="37" spans="1:7" ht="39" customHeight="1">
      <c r="A37" s="99" t="s">
        <v>371</v>
      </c>
      <c r="B37" s="5"/>
      <c r="C37" s="30"/>
      <c r="D37" s="28" t="s">
        <v>370</v>
      </c>
      <c r="E37" s="30"/>
      <c r="F37" s="56">
        <f>F38</f>
        <v>250000</v>
      </c>
      <c r="G37" s="76"/>
    </row>
    <row r="38" spans="1:7" ht="37.5" customHeight="1">
      <c r="A38" s="100" t="s">
        <v>372</v>
      </c>
      <c r="B38" s="5"/>
      <c r="C38" s="30"/>
      <c r="D38" s="28"/>
      <c r="E38" s="30" t="s">
        <v>356</v>
      </c>
      <c r="F38" s="56">
        <v>250000</v>
      </c>
      <c r="G38" s="76"/>
    </row>
    <row r="39" spans="1:7" ht="27" customHeight="1">
      <c r="A39" s="98" t="s">
        <v>7</v>
      </c>
      <c r="B39" s="3"/>
      <c r="C39" s="25" t="s">
        <v>174</v>
      </c>
      <c r="D39" s="25"/>
      <c r="E39" s="25"/>
      <c r="F39" s="70">
        <f>F41+F44+F47</f>
        <v>1021750</v>
      </c>
      <c r="G39" s="76"/>
    </row>
    <row r="40" spans="1:7" ht="0.75" customHeight="1">
      <c r="A40" s="101"/>
      <c r="B40" s="27"/>
      <c r="C40" s="28"/>
      <c r="D40" s="28"/>
      <c r="E40" s="28"/>
      <c r="F40" s="56"/>
      <c r="G40" s="76"/>
    </row>
    <row r="41" spans="1:7" ht="49.5" customHeight="1">
      <c r="A41" s="99" t="s">
        <v>380</v>
      </c>
      <c r="B41" s="27"/>
      <c r="C41" s="28"/>
      <c r="D41" s="28" t="s">
        <v>381</v>
      </c>
      <c r="E41" s="28"/>
      <c r="F41" s="56">
        <f>F42</f>
        <v>100000</v>
      </c>
      <c r="G41" s="76"/>
    </row>
    <row r="42" spans="1:7" ht="51" customHeight="1">
      <c r="A42" s="99" t="s">
        <v>167</v>
      </c>
      <c r="B42" s="27"/>
      <c r="C42" s="28"/>
      <c r="D42" s="28" t="s">
        <v>168</v>
      </c>
      <c r="E42" s="28"/>
      <c r="F42" s="56">
        <f>F43</f>
        <v>100000</v>
      </c>
      <c r="G42" s="76"/>
    </row>
    <row r="43" spans="1:7" ht="36" customHeight="1">
      <c r="A43" s="100" t="s">
        <v>365</v>
      </c>
      <c r="B43" s="27"/>
      <c r="C43" s="28"/>
      <c r="D43" s="28"/>
      <c r="E43" s="30" t="s">
        <v>287</v>
      </c>
      <c r="F43" s="56">
        <v>100000</v>
      </c>
      <c r="G43" s="76"/>
    </row>
    <row r="44" spans="1:7" ht="37.5" customHeight="1">
      <c r="A44" s="99" t="s">
        <v>211</v>
      </c>
      <c r="B44" s="27"/>
      <c r="C44" s="28"/>
      <c r="D44" s="28" t="s">
        <v>212</v>
      </c>
      <c r="E44" s="28"/>
      <c r="F44" s="56">
        <f>F45</f>
        <v>2750</v>
      </c>
      <c r="G44" s="76"/>
    </row>
    <row r="45" spans="1:7" ht="27" customHeight="1">
      <c r="A45" s="99" t="s">
        <v>379</v>
      </c>
      <c r="B45" s="27"/>
      <c r="C45" s="28"/>
      <c r="D45" s="28" t="s">
        <v>173</v>
      </c>
      <c r="E45" s="28"/>
      <c r="F45" s="56">
        <f>F46</f>
        <v>2750</v>
      </c>
      <c r="G45" s="76"/>
    </row>
    <row r="46" spans="1:7" ht="33.75" customHeight="1">
      <c r="A46" s="100" t="s">
        <v>365</v>
      </c>
      <c r="B46" s="27"/>
      <c r="C46" s="28"/>
      <c r="D46" s="28"/>
      <c r="E46" s="30" t="s">
        <v>287</v>
      </c>
      <c r="F46" s="56">
        <v>2750</v>
      </c>
      <c r="G46" s="76"/>
    </row>
    <row r="47" spans="1:7" ht="39" customHeight="1">
      <c r="A47" s="99" t="s">
        <v>226</v>
      </c>
      <c r="B47" s="27"/>
      <c r="C47" s="28"/>
      <c r="D47" s="28" t="s">
        <v>77</v>
      </c>
      <c r="E47" s="28"/>
      <c r="F47" s="56">
        <f>F48</f>
        <v>919000</v>
      </c>
      <c r="G47" s="76"/>
    </row>
    <row r="48" spans="1:7" ht="33.75" customHeight="1">
      <c r="A48" s="99" t="s">
        <v>65</v>
      </c>
      <c r="B48" s="27"/>
      <c r="C48" s="28"/>
      <c r="D48" s="28" t="s">
        <v>78</v>
      </c>
      <c r="E48" s="28"/>
      <c r="F48" s="56">
        <f>F49+F50+F51+F52+F53+F54</f>
        <v>919000</v>
      </c>
      <c r="G48" s="76"/>
    </row>
    <row r="49" spans="1:7" ht="25.5" customHeight="1">
      <c r="A49" s="100" t="s">
        <v>377</v>
      </c>
      <c r="B49" s="5"/>
      <c r="C49" s="30"/>
      <c r="D49" s="30"/>
      <c r="E49" s="30" t="s">
        <v>376</v>
      </c>
      <c r="F49" s="56">
        <v>475000</v>
      </c>
      <c r="G49" s="76"/>
    </row>
    <row r="50" spans="1:7" ht="34.5" customHeight="1">
      <c r="A50" s="100" t="s">
        <v>363</v>
      </c>
      <c r="B50" s="5"/>
      <c r="C50" s="30"/>
      <c r="D50" s="30"/>
      <c r="E50" s="30" t="s">
        <v>378</v>
      </c>
      <c r="F50" s="56">
        <v>1000</v>
      </c>
      <c r="G50" s="76"/>
    </row>
    <row r="51" spans="1:7" ht="36.75" customHeight="1">
      <c r="A51" s="100" t="s">
        <v>364</v>
      </c>
      <c r="B51" s="5"/>
      <c r="C51" s="30"/>
      <c r="D51" s="30"/>
      <c r="E51" s="30" t="s">
        <v>286</v>
      </c>
      <c r="F51" s="56">
        <v>4200</v>
      </c>
      <c r="G51" s="76"/>
    </row>
    <row r="52" spans="1:7" ht="38.25" customHeight="1">
      <c r="A52" s="100" t="s">
        <v>365</v>
      </c>
      <c r="B52" s="5"/>
      <c r="C52" s="30"/>
      <c r="D52" s="30"/>
      <c r="E52" s="30" t="s">
        <v>287</v>
      </c>
      <c r="F52" s="56">
        <v>432800</v>
      </c>
      <c r="G52" s="76"/>
    </row>
    <row r="53" spans="1:7" ht="32.25" customHeight="1">
      <c r="A53" s="100" t="s">
        <v>306</v>
      </c>
      <c r="B53" s="5"/>
      <c r="C53" s="30"/>
      <c r="D53" s="30"/>
      <c r="E53" s="30" t="s">
        <v>302</v>
      </c>
      <c r="F53" s="56">
        <v>5000</v>
      </c>
      <c r="G53" s="76"/>
    </row>
    <row r="54" spans="1:7" ht="19.5" customHeight="1">
      <c r="A54" s="100" t="s">
        <v>307</v>
      </c>
      <c r="B54" s="5"/>
      <c r="C54" s="30"/>
      <c r="D54" s="30"/>
      <c r="E54" s="30" t="s">
        <v>303</v>
      </c>
      <c r="F54" s="56">
        <v>1000</v>
      </c>
      <c r="G54" s="76"/>
    </row>
    <row r="55" spans="1:7" ht="27" customHeight="1">
      <c r="A55" s="98" t="s">
        <v>410</v>
      </c>
      <c r="B55" s="3"/>
      <c r="C55" s="25" t="s">
        <v>409</v>
      </c>
      <c r="D55" s="25"/>
      <c r="E55" s="25"/>
      <c r="F55" s="70">
        <f>F56</f>
        <v>870000</v>
      </c>
      <c r="G55" s="36"/>
    </row>
    <row r="56" spans="1:7" ht="36" customHeight="1">
      <c r="A56" s="99" t="s">
        <v>408</v>
      </c>
      <c r="B56" s="27"/>
      <c r="C56" s="28"/>
      <c r="D56" s="28" t="s">
        <v>313</v>
      </c>
      <c r="E56" s="28"/>
      <c r="F56" s="77">
        <f>F57</f>
        <v>870000</v>
      </c>
      <c r="G56" s="76"/>
    </row>
    <row r="57" spans="1:7" ht="42.75" customHeight="1">
      <c r="A57" s="99" t="s">
        <v>75</v>
      </c>
      <c r="B57" s="27"/>
      <c r="C57" s="28"/>
      <c r="D57" s="28" t="s">
        <v>76</v>
      </c>
      <c r="E57" s="30"/>
      <c r="F57" s="56">
        <f>F58</f>
        <v>870000</v>
      </c>
      <c r="G57" s="76"/>
    </row>
    <row r="58" spans="1:7" ht="52.5" customHeight="1">
      <c r="A58" s="99" t="s">
        <v>411</v>
      </c>
      <c r="B58" s="27"/>
      <c r="C58" s="28"/>
      <c r="D58" s="28" t="s">
        <v>412</v>
      </c>
      <c r="E58" s="30"/>
      <c r="F58" s="56">
        <f>F59+F60+F61+F62</f>
        <v>870000</v>
      </c>
      <c r="G58" s="76"/>
    </row>
    <row r="59" spans="1:7" ht="27" customHeight="1">
      <c r="A59" s="100" t="s">
        <v>362</v>
      </c>
      <c r="B59" s="5"/>
      <c r="C59" s="30"/>
      <c r="D59" s="30"/>
      <c r="E59" s="30" t="s">
        <v>301</v>
      </c>
      <c r="F59" s="56">
        <v>659100</v>
      </c>
      <c r="G59" s="76"/>
    </row>
    <row r="60" spans="1:7" ht="36.75" customHeight="1">
      <c r="A60" s="100" t="s">
        <v>363</v>
      </c>
      <c r="B60" s="5"/>
      <c r="C60" s="30"/>
      <c r="D60" s="30"/>
      <c r="E60" s="30" t="s">
        <v>308</v>
      </c>
      <c r="F60" s="56">
        <v>1000</v>
      </c>
      <c r="G60" s="76"/>
    </row>
    <row r="61" spans="1:7" ht="36" customHeight="1">
      <c r="A61" s="100" t="s">
        <v>364</v>
      </c>
      <c r="B61" s="5"/>
      <c r="C61" s="30"/>
      <c r="D61" s="30"/>
      <c r="E61" s="30" t="s">
        <v>286</v>
      </c>
      <c r="F61" s="56">
        <v>2000</v>
      </c>
      <c r="G61" s="76"/>
    </row>
    <row r="62" spans="1:7" ht="40.5" customHeight="1">
      <c r="A62" s="100" t="s">
        <v>365</v>
      </c>
      <c r="B62" s="5"/>
      <c r="C62" s="30"/>
      <c r="D62" s="30"/>
      <c r="E62" s="30" t="s">
        <v>287</v>
      </c>
      <c r="F62" s="56">
        <v>207900</v>
      </c>
      <c r="G62" s="76"/>
    </row>
    <row r="63" spans="1:7" ht="39" customHeight="1">
      <c r="A63" s="98" t="s">
        <v>81</v>
      </c>
      <c r="B63" s="3"/>
      <c r="C63" s="25" t="s">
        <v>47</v>
      </c>
      <c r="D63" s="25"/>
      <c r="E63" s="25"/>
      <c r="F63" s="70">
        <f>F64+F67</f>
        <v>584000</v>
      </c>
      <c r="G63" s="76"/>
    </row>
    <row r="64" spans="1:7" ht="38.25" customHeight="1">
      <c r="A64" s="99" t="s">
        <v>82</v>
      </c>
      <c r="B64" s="27"/>
      <c r="C64" s="28"/>
      <c r="D64" s="28" t="s">
        <v>83</v>
      </c>
      <c r="E64" s="28"/>
      <c r="F64" s="56">
        <f>F65</f>
        <v>30000</v>
      </c>
      <c r="G64" s="76"/>
    </row>
    <row r="65" spans="1:7" ht="48.75" customHeight="1">
      <c r="A65" s="99" t="s">
        <v>84</v>
      </c>
      <c r="B65" s="27"/>
      <c r="C65" s="28"/>
      <c r="D65" s="28" t="s">
        <v>85</v>
      </c>
      <c r="E65" s="28"/>
      <c r="F65" s="56">
        <f>F66</f>
        <v>30000</v>
      </c>
      <c r="G65" s="76"/>
    </row>
    <row r="66" spans="1:7" ht="31.5" customHeight="1">
      <c r="A66" s="100" t="s">
        <v>365</v>
      </c>
      <c r="B66" s="5"/>
      <c r="C66" s="30"/>
      <c r="D66" s="30"/>
      <c r="E66" s="30" t="s">
        <v>287</v>
      </c>
      <c r="F66" s="56">
        <v>30000</v>
      </c>
      <c r="G66" s="76"/>
    </row>
    <row r="67" spans="1:7" ht="57" customHeight="1">
      <c r="A67" s="99" t="s">
        <v>86</v>
      </c>
      <c r="B67" s="27"/>
      <c r="C67" s="28"/>
      <c r="D67" s="28" t="s">
        <v>87</v>
      </c>
      <c r="E67" s="28"/>
      <c r="F67" s="56">
        <f>F68</f>
        <v>554000</v>
      </c>
      <c r="G67" s="76"/>
    </row>
    <row r="68" spans="1:7" ht="36.75" customHeight="1">
      <c r="A68" s="99" t="s">
        <v>65</v>
      </c>
      <c r="B68" s="27"/>
      <c r="C68" s="28"/>
      <c r="D68" s="28" t="s">
        <v>88</v>
      </c>
      <c r="E68" s="28"/>
      <c r="F68" s="56">
        <f>F69+F70+F71</f>
        <v>554000</v>
      </c>
      <c r="G68" s="76"/>
    </row>
    <row r="69" spans="1:7" ht="19.5" customHeight="1">
      <c r="A69" s="100" t="s">
        <v>377</v>
      </c>
      <c r="B69" s="5"/>
      <c r="C69" s="30"/>
      <c r="D69" s="30"/>
      <c r="E69" s="30" t="s">
        <v>376</v>
      </c>
      <c r="F69" s="56">
        <v>509000</v>
      </c>
      <c r="G69" s="76"/>
    </row>
    <row r="70" spans="1:7" ht="29.25" customHeight="1">
      <c r="A70" s="100" t="s">
        <v>363</v>
      </c>
      <c r="B70" s="5"/>
      <c r="C70" s="30"/>
      <c r="D70" s="30"/>
      <c r="E70" s="30" t="s">
        <v>378</v>
      </c>
      <c r="F70" s="56">
        <v>2000</v>
      </c>
      <c r="G70" s="76"/>
    </row>
    <row r="71" spans="1:7" ht="31.5" customHeight="1">
      <c r="A71" s="100" t="s">
        <v>365</v>
      </c>
      <c r="B71" s="5"/>
      <c r="C71" s="30"/>
      <c r="D71" s="30"/>
      <c r="E71" s="30" t="s">
        <v>287</v>
      </c>
      <c r="F71" s="56">
        <v>43000</v>
      </c>
      <c r="G71" s="76"/>
    </row>
    <row r="72" spans="1:7" ht="15.75">
      <c r="A72" s="98" t="s">
        <v>13</v>
      </c>
      <c r="B72" s="3"/>
      <c r="C72" s="25" t="s">
        <v>49</v>
      </c>
      <c r="D72" s="25"/>
      <c r="E72" s="25"/>
      <c r="F72" s="70">
        <f>F73</f>
        <v>2000000</v>
      </c>
      <c r="G72" s="76"/>
    </row>
    <row r="73" spans="1:7" ht="27" customHeight="1">
      <c r="A73" s="99" t="s">
        <v>79</v>
      </c>
      <c r="B73" s="27"/>
      <c r="C73" s="28"/>
      <c r="D73" s="28" t="s">
        <v>80</v>
      </c>
      <c r="E73" s="28"/>
      <c r="F73" s="56">
        <f>F74</f>
        <v>2000000</v>
      </c>
      <c r="G73" s="76"/>
    </row>
    <row r="74" spans="1:7" ht="66.75" customHeight="1">
      <c r="A74" s="99" t="s">
        <v>261</v>
      </c>
      <c r="B74" s="27"/>
      <c r="C74" s="28"/>
      <c r="D74" s="28" t="s">
        <v>236</v>
      </c>
      <c r="E74" s="28"/>
      <c r="F74" s="56">
        <f>F75</f>
        <v>2000000</v>
      </c>
      <c r="G74" s="76"/>
    </row>
    <row r="75" spans="1:7" ht="58.5" customHeight="1">
      <c r="A75" s="100" t="s">
        <v>383</v>
      </c>
      <c r="B75" s="5"/>
      <c r="C75" s="30"/>
      <c r="D75" s="30"/>
      <c r="E75" s="30" t="s">
        <v>382</v>
      </c>
      <c r="F75" s="56">
        <v>2000000</v>
      </c>
      <c r="G75" s="76"/>
    </row>
    <row r="76" spans="1:7" ht="15.75" hidden="1">
      <c r="A76" s="98" t="s">
        <v>14</v>
      </c>
      <c r="B76" s="3"/>
      <c r="C76" s="25" t="s">
        <v>50</v>
      </c>
      <c r="D76" s="25"/>
      <c r="E76" s="25"/>
      <c r="F76" s="70">
        <f>F77+F80</f>
        <v>0</v>
      </c>
      <c r="G76" s="76"/>
    </row>
    <row r="77" spans="1:7" ht="21" customHeight="1" hidden="1">
      <c r="A77" s="99" t="s">
        <v>79</v>
      </c>
      <c r="B77" s="27"/>
      <c r="C77" s="28"/>
      <c r="D77" s="28" t="s">
        <v>80</v>
      </c>
      <c r="E77" s="28"/>
      <c r="F77" s="56">
        <f>F78</f>
        <v>0</v>
      </c>
      <c r="G77" s="76"/>
    </row>
    <row r="78" spans="1:7" ht="36.75" customHeight="1" hidden="1">
      <c r="A78" s="99" t="s">
        <v>262</v>
      </c>
      <c r="B78" s="27"/>
      <c r="C78" s="28"/>
      <c r="D78" s="28" t="s">
        <v>237</v>
      </c>
      <c r="E78" s="28"/>
      <c r="F78" s="56"/>
      <c r="G78" s="76"/>
    </row>
    <row r="79" spans="1:7" ht="15" customHeight="1" hidden="1">
      <c r="A79" s="102" t="s">
        <v>95</v>
      </c>
      <c r="B79" s="27"/>
      <c r="C79" s="28"/>
      <c r="D79" s="28"/>
      <c r="E79" s="28" t="s">
        <v>96</v>
      </c>
      <c r="F79" s="56"/>
      <c r="G79" s="76"/>
    </row>
    <row r="80" spans="1:7" ht="35.25" customHeight="1" hidden="1">
      <c r="A80" s="101" t="s">
        <v>209</v>
      </c>
      <c r="B80" s="27"/>
      <c r="C80" s="28"/>
      <c r="D80" s="28">
        <v>3150201</v>
      </c>
      <c r="E80" s="28"/>
      <c r="F80" s="56"/>
      <c r="G80" s="76"/>
    </row>
    <row r="81" spans="1:7" ht="13.5" customHeight="1" hidden="1">
      <c r="A81" s="102" t="s">
        <v>95</v>
      </c>
      <c r="B81" s="5"/>
      <c r="C81" s="30"/>
      <c r="D81" s="30"/>
      <c r="E81" s="30" t="s">
        <v>96</v>
      </c>
      <c r="F81" s="56"/>
      <c r="G81" s="76"/>
    </row>
    <row r="82" spans="1:7" ht="31.5" customHeight="1">
      <c r="A82" s="98" t="s">
        <v>15</v>
      </c>
      <c r="B82" s="3"/>
      <c r="C82" s="25" t="s">
        <v>51</v>
      </c>
      <c r="D82" s="25"/>
      <c r="E82" s="25"/>
      <c r="F82" s="70">
        <f>F91+F83</f>
        <v>345500</v>
      </c>
      <c r="G82" s="70">
        <f>G91+G83</f>
        <v>290000</v>
      </c>
    </row>
    <row r="83" spans="1:7" ht="45" customHeight="1">
      <c r="A83" s="99" t="s">
        <v>211</v>
      </c>
      <c r="B83" s="3"/>
      <c r="C83" s="25"/>
      <c r="D83" s="28" t="s">
        <v>212</v>
      </c>
      <c r="E83" s="30"/>
      <c r="F83" s="56">
        <f>F84</f>
        <v>290000</v>
      </c>
      <c r="G83" s="56">
        <f>G84</f>
        <v>290000</v>
      </c>
    </row>
    <row r="84" spans="1:7" ht="30.75" customHeight="1">
      <c r="A84" s="99" t="s">
        <v>384</v>
      </c>
      <c r="B84" s="3"/>
      <c r="C84" s="25"/>
      <c r="D84" s="28" t="s">
        <v>173</v>
      </c>
      <c r="E84" s="30"/>
      <c r="F84" s="56">
        <f>F85</f>
        <v>290000</v>
      </c>
      <c r="G84" s="56">
        <f>G85</f>
        <v>290000</v>
      </c>
    </row>
    <row r="85" spans="1:7" ht="54" customHeight="1">
      <c r="A85" s="99" t="s">
        <v>385</v>
      </c>
      <c r="B85" s="27"/>
      <c r="C85" s="28"/>
      <c r="D85" s="28" t="s">
        <v>386</v>
      </c>
      <c r="E85" s="28"/>
      <c r="F85" s="56">
        <f>F89</f>
        <v>290000</v>
      </c>
      <c r="G85" s="56">
        <f>G89</f>
        <v>290000</v>
      </c>
    </row>
    <row r="86" spans="1:7" s="34" customFormat="1" ht="0.75" customHeight="1">
      <c r="A86" s="99"/>
      <c r="B86" s="27"/>
      <c r="C86" s="28"/>
      <c r="D86" s="28"/>
      <c r="E86" s="28"/>
      <c r="F86" s="77"/>
      <c r="G86" s="78"/>
    </row>
    <row r="87" spans="1:7" ht="51" customHeight="1" hidden="1">
      <c r="A87" s="99"/>
      <c r="B87" s="27"/>
      <c r="C87" s="28"/>
      <c r="D87" s="28"/>
      <c r="E87" s="28"/>
      <c r="F87" s="56"/>
      <c r="G87" s="76"/>
    </row>
    <row r="88" spans="1:7" ht="19.5" customHeight="1" hidden="1">
      <c r="A88" s="100"/>
      <c r="B88" s="5"/>
      <c r="C88" s="30"/>
      <c r="D88" s="30"/>
      <c r="E88" s="30"/>
      <c r="F88" s="56"/>
      <c r="G88" s="76"/>
    </row>
    <row r="89" spans="1:7" ht="39" customHeight="1">
      <c r="A89" s="100" t="s">
        <v>365</v>
      </c>
      <c r="B89" s="27"/>
      <c r="C89" s="28"/>
      <c r="D89" s="28"/>
      <c r="E89" s="30" t="s">
        <v>287</v>
      </c>
      <c r="F89" s="56">
        <v>290000</v>
      </c>
      <c r="G89" s="93">
        <v>290000</v>
      </c>
    </row>
    <row r="90" spans="1:7" ht="0.75" customHeight="1">
      <c r="A90" s="99"/>
      <c r="B90" s="27"/>
      <c r="C90" s="28"/>
      <c r="D90" s="28"/>
      <c r="E90" s="28"/>
      <c r="F90" s="56"/>
      <c r="G90" s="76"/>
    </row>
    <row r="91" spans="1:7" ht="29.25" customHeight="1">
      <c r="A91" s="99" t="s">
        <v>79</v>
      </c>
      <c r="B91" s="27"/>
      <c r="C91" s="28"/>
      <c r="D91" s="28" t="s">
        <v>80</v>
      </c>
      <c r="E91" s="28"/>
      <c r="F91" s="56">
        <f>F92+F99</f>
        <v>55500</v>
      </c>
      <c r="G91" s="76"/>
    </row>
    <row r="92" spans="1:7" ht="45" customHeight="1">
      <c r="A92" s="99" t="s">
        <v>238</v>
      </c>
      <c r="B92" s="3"/>
      <c r="C92" s="30"/>
      <c r="D92" s="28" t="s">
        <v>239</v>
      </c>
      <c r="E92" s="25"/>
      <c r="F92" s="56">
        <f>F93+F95</f>
        <v>32223</v>
      </c>
      <c r="G92" s="76"/>
    </row>
    <row r="93" spans="1:7" ht="88.5" customHeight="1">
      <c r="A93" s="99" t="s">
        <v>240</v>
      </c>
      <c r="B93" s="27"/>
      <c r="C93" s="28"/>
      <c r="D93" s="28" t="s">
        <v>241</v>
      </c>
      <c r="E93" s="28"/>
      <c r="F93" s="56">
        <f>F94</f>
        <v>12223</v>
      </c>
      <c r="G93" s="76"/>
    </row>
    <row r="94" spans="1:7" ht="33" customHeight="1">
      <c r="A94" s="100" t="s">
        <v>365</v>
      </c>
      <c r="B94" s="27"/>
      <c r="C94" s="28"/>
      <c r="D94" s="28"/>
      <c r="E94" s="30" t="s">
        <v>287</v>
      </c>
      <c r="F94" s="56">
        <v>12223</v>
      </c>
      <c r="G94" s="76"/>
    </row>
    <row r="95" spans="1:7" ht="88.5" customHeight="1">
      <c r="A95" s="99" t="s">
        <v>242</v>
      </c>
      <c r="B95" s="5"/>
      <c r="C95" s="30"/>
      <c r="D95" s="28" t="s">
        <v>243</v>
      </c>
      <c r="E95" s="30"/>
      <c r="F95" s="56">
        <f>F96</f>
        <v>20000</v>
      </c>
      <c r="G95" s="76"/>
    </row>
    <row r="96" spans="1:7" ht="36.75" customHeight="1">
      <c r="A96" s="100" t="s">
        <v>365</v>
      </c>
      <c r="B96" s="27"/>
      <c r="C96" s="28"/>
      <c r="D96" s="28"/>
      <c r="E96" s="30" t="s">
        <v>287</v>
      </c>
      <c r="F96" s="77">
        <v>20000</v>
      </c>
      <c r="G96" s="76"/>
    </row>
    <row r="97" spans="1:7" ht="34.5" customHeight="1" hidden="1">
      <c r="A97" s="99" t="s">
        <v>244</v>
      </c>
      <c r="B97" s="27"/>
      <c r="C97" s="28"/>
      <c r="D97" s="28" t="s">
        <v>245</v>
      </c>
      <c r="E97" s="28"/>
      <c r="F97" s="77">
        <f>F98</f>
        <v>0</v>
      </c>
      <c r="G97" s="76"/>
    </row>
    <row r="98" spans="1:7" ht="24" customHeight="1" hidden="1">
      <c r="A98" s="100" t="s">
        <v>72</v>
      </c>
      <c r="B98" s="27"/>
      <c r="C98" s="28"/>
      <c r="D98" s="28"/>
      <c r="E98" s="28"/>
      <c r="F98" s="77"/>
      <c r="G98" s="76"/>
    </row>
    <row r="99" spans="1:7" ht="46.5" customHeight="1">
      <c r="A99" s="99" t="s">
        <v>430</v>
      </c>
      <c r="B99" s="27"/>
      <c r="C99" s="28"/>
      <c r="D99" s="28" t="s">
        <v>245</v>
      </c>
      <c r="E99" s="28"/>
      <c r="F99" s="77">
        <f>F100</f>
        <v>23277</v>
      </c>
      <c r="G99" s="76"/>
    </row>
    <row r="100" spans="1:7" ht="33.75" customHeight="1">
      <c r="A100" s="100" t="s">
        <v>365</v>
      </c>
      <c r="B100" s="27"/>
      <c r="C100" s="28"/>
      <c r="D100" s="28"/>
      <c r="E100" s="28" t="s">
        <v>287</v>
      </c>
      <c r="F100" s="77">
        <v>23277</v>
      </c>
      <c r="G100" s="76"/>
    </row>
    <row r="101" spans="1:7" ht="23.25" customHeight="1">
      <c r="A101" s="98" t="s">
        <v>18</v>
      </c>
      <c r="B101" s="3"/>
      <c r="C101" s="25" t="s">
        <v>54</v>
      </c>
      <c r="D101" s="25"/>
      <c r="E101" s="25"/>
      <c r="F101" s="70">
        <f>F102</f>
        <v>5400000</v>
      </c>
      <c r="G101" s="76"/>
    </row>
    <row r="102" spans="1:7" ht="33" customHeight="1">
      <c r="A102" s="99" t="s">
        <v>92</v>
      </c>
      <c r="B102" s="27"/>
      <c r="C102" s="28"/>
      <c r="D102" s="28">
        <v>5220000</v>
      </c>
      <c r="E102" s="28"/>
      <c r="F102" s="56">
        <f>F104</f>
        <v>5400000</v>
      </c>
      <c r="G102" s="76"/>
    </row>
    <row r="103" spans="1:7" ht="50.25" customHeight="1">
      <c r="A103" s="99" t="s">
        <v>388</v>
      </c>
      <c r="B103" s="27"/>
      <c r="C103" s="28"/>
      <c r="D103" s="28" t="s">
        <v>389</v>
      </c>
      <c r="E103" s="28"/>
      <c r="F103" s="56">
        <f>F104</f>
        <v>5400000</v>
      </c>
      <c r="G103" s="76"/>
    </row>
    <row r="104" spans="1:7" ht="82.5" customHeight="1">
      <c r="A104" s="101" t="s">
        <v>390</v>
      </c>
      <c r="B104" s="27"/>
      <c r="C104" s="28"/>
      <c r="D104" s="28" t="s">
        <v>387</v>
      </c>
      <c r="E104" s="28"/>
      <c r="F104" s="56">
        <f>F105</f>
        <v>5400000</v>
      </c>
      <c r="G104" s="76"/>
    </row>
    <row r="105" spans="1:7" ht="51" customHeight="1">
      <c r="A105" s="100" t="s">
        <v>428</v>
      </c>
      <c r="B105" s="5"/>
      <c r="C105" s="30"/>
      <c r="D105" s="30"/>
      <c r="E105" s="30" t="s">
        <v>427</v>
      </c>
      <c r="F105" s="56">
        <v>5400000</v>
      </c>
      <c r="G105" s="76"/>
    </row>
    <row r="106" spans="1:7" ht="14.25" customHeight="1" hidden="1">
      <c r="A106" s="98" t="s">
        <v>94</v>
      </c>
      <c r="B106" s="3"/>
      <c r="C106" s="25" t="s">
        <v>56</v>
      </c>
      <c r="D106" s="25"/>
      <c r="E106" s="25"/>
      <c r="F106" s="70"/>
      <c r="G106" s="76"/>
    </row>
    <row r="107" spans="1:7" ht="19.5" customHeight="1">
      <c r="A107" s="98" t="s">
        <v>22</v>
      </c>
      <c r="B107" s="3"/>
      <c r="C107" s="25" t="s">
        <v>59</v>
      </c>
      <c r="D107" s="25"/>
      <c r="E107" s="25"/>
      <c r="F107" s="70">
        <f aca="true" t="shared" si="0" ref="F107:G109">F108</f>
        <v>1585699</v>
      </c>
      <c r="G107" s="70">
        <f t="shared" si="0"/>
        <v>1585699</v>
      </c>
    </row>
    <row r="108" spans="1:7" ht="25.5" customHeight="1">
      <c r="A108" s="99" t="s">
        <v>97</v>
      </c>
      <c r="B108" s="27"/>
      <c r="C108" s="28"/>
      <c r="D108" s="28" t="s">
        <v>98</v>
      </c>
      <c r="E108" s="28"/>
      <c r="F108" s="56">
        <f t="shared" si="0"/>
        <v>1585699</v>
      </c>
      <c r="G108" s="56">
        <f t="shared" si="0"/>
        <v>1585699</v>
      </c>
    </row>
    <row r="109" spans="1:7" ht="36" customHeight="1">
      <c r="A109" s="99" t="s">
        <v>65</v>
      </c>
      <c r="B109" s="27"/>
      <c r="C109" s="28"/>
      <c r="D109" s="28" t="s">
        <v>99</v>
      </c>
      <c r="E109" s="28"/>
      <c r="F109" s="56">
        <f t="shared" si="0"/>
        <v>1585699</v>
      </c>
      <c r="G109" s="56">
        <f t="shared" si="0"/>
        <v>1585699</v>
      </c>
    </row>
    <row r="110" spans="1:7" ht="51" customHeight="1">
      <c r="A110" s="100" t="s">
        <v>330</v>
      </c>
      <c r="B110" s="5"/>
      <c r="C110" s="30"/>
      <c r="D110" s="30"/>
      <c r="E110" s="30" t="s">
        <v>279</v>
      </c>
      <c r="F110" s="56">
        <v>1585699</v>
      </c>
      <c r="G110" s="56">
        <v>1585699</v>
      </c>
    </row>
    <row r="111" spans="1:7" ht="24" customHeight="1">
      <c r="A111" s="98" t="s">
        <v>23</v>
      </c>
      <c r="B111" s="3"/>
      <c r="C111" s="25" t="s">
        <v>60</v>
      </c>
      <c r="D111" s="25"/>
      <c r="E111" s="25"/>
      <c r="F111" s="70">
        <f>F112+F121+F125</f>
        <v>4427168</v>
      </c>
      <c r="G111" s="70">
        <f>G112+G121+G125</f>
        <v>3718600</v>
      </c>
    </row>
    <row r="112" spans="1:7" ht="34.5" customHeight="1">
      <c r="A112" s="99" t="s">
        <v>157</v>
      </c>
      <c r="B112" s="3"/>
      <c r="C112" s="25"/>
      <c r="D112" s="28" t="s">
        <v>328</v>
      </c>
      <c r="E112" s="28"/>
      <c r="F112" s="56">
        <f>F113+F118</f>
        <v>3718600</v>
      </c>
      <c r="G112" s="56">
        <f>G113+G118</f>
        <v>3718600</v>
      </c>
    </row>
    <row r="113" spans="1:7" ht="24.75" customHeight="1">
      <c r="A113" s="99" t="s">
        <v>336</v>
      </c>
      <c r="B113" s="3"/>
      <c r="C113" s="25"/>
      <c r="D113" s="28" t="s">
        <v>337</v>
      </c>
      <c r="E113" s="28"/>
      <c r="F113" s="56">
        <f>F114+F116</f>
        <v>2112086</v>
      </c>
      <c r="G113" s="56">
        <f>G114+G116</f>
        <v>2112086</v>
      </c>
    </row>
    <row r="114" spans="1:7" ht="33.75" customHeight="1">
      <c r="A114" s="99" t="s">
        <v>224</v>
      </c>
      <c r="B114" s="27"/>
      <c r="C114" s="28"/>
      <c r="D114" s="28">
        <v>4310101</v>
      </c>
      <c r="E114" s="25"/>
      <c r="F114" s="56">
        <f>F115</f>
        <v>2062086</v>
      </c>
      <c r="G114" s="56">
        <f>G115</f>
        <v>2062086</v>
      </c>
    </row>
    <row r="115" spans="1:7" ht="45.75" customHeight="1">
      <c r="A115" s="100" t="s">
        <v>330</v>
      </c>
      <c r="B115" s="3"/>
      <c r="C115" s="25"/>
      <c r="D115" s="25"/>
      <c r="E115" s="30" t="s">
        <v>279</v>
      </c>
      <c r="F115" s="56">
        <v>2062086</v>
      </c>
      <c r="G115" s="56">
        <v>2062086</v>
      </c>
    </row>
    <row r="116" spans="1:7" s="34" customFormat="1" ht="63" customHeight="1">
      <c r="A116" s="99" t="s">
        <v>263</v>
      </c>
      <c r="B116" s="27"/>
      <c r="C116" s="28"/>
      <c r="D116" s="28">
        <v>4310102</v>
      </c>
      <c r="E116" s="28"/>
      <c r="F116" s="77">
        <f>F117</f>
        <v>50000</v>
      </c>
      <c r="G116" s="77">
        <f>G117</f>
        <v>50000</v>
      </c>
    </row>
    <row r="117" spans="1:7" ht="42" customHeight="1">
      <c r="A117" s="100" t="s">
        <v>289</v>
      </c>
      <c r="B117" s="5"/>
      <c r="C117" s="30"/>
      <c r="D117" s="30"/>
      <c r="E117" s="30" t="s">
        <v>287</v>
      </c>
      <c r="F117" s="56">
        <v>50000</v>
      </c>
      <c r="G117" s="56">
        <v>50000</v>
      </c>
    </row>
    <row r="118" spans="1:7" ht="36.75" customHeight="1">
      <c r="A118" s="100" t="s">
        <v>65</v>
      </c>
      <c r="B118" s="27"/>
      <c r="C118" s="28"/>
      <c r="D118" s="28" t="s">
        <v>329</v>
      </c>
      <c r="E118" s="28"/>
      <c r="F118" s="56">
        <f>F120</f>
        <v>1606514</v>
      </c>
      <c r="G118" s="56">
        <f>G120</f>
        <v>1606514</v>
      </c>
    </row>
    <row r="119" spans="1:7" ht="18.75" customHeight="1" hidden="1">
      <c r="A119" s="99"/>
      <c r="B119" s="27"/>
      <c r="C119" s="28"/>
      <c r="D119" s="28"/>
      <c r="E119" s="28"/>
      <c r="F119" s="56"/>
      <c r="G119" s="76"/>
    </row>
    <row r="120" spans="1:7" ht="51.75" customHeight="1">
      <c r="A120" s="100" t="s">
        <v>330</v>
      </c>
      <c r="B120" s="5"/>
      <c r="C120" s="30"/>
      <c r="D120" s="30"/>
      <c r="E120" s="30" t="s">
        <v>279</v>
      </c>
      <c r="F120" s="77">
        <v>1606514</v>
      </c>
      <c r="G120" s="77">
        <f>F120</f>
        <v>1606514</v>
      </c>
    </row>
    <row r="121" spans="1:7" ht="29.25" customHeight="1">
      <c r="A121" s="100" t="s">
        <v>92</v>
      </c>
      <c r="B121" s="27"/>
      <c r="C121" s="28"/>
      <c r="D121" s="30" t="s">
        <v>93</v>
      </c>
      <c r="E121" s="28"/>
      <c r="F121" s="56">
        <f>F122</f>
        <v>632308</v>
      </c>
      <c r="G121" s="76"/>
    </row>
    <row r="122" spans="1:7" ht="50.25" customHeight="1">
      <c r="A122" s="99" t="s">
        <v>334</v>
      </c>
      <c r="B122" s="27"/>
      <c r="C122" s="28"/>
      <c r="D122" s="28" t="s">
        <v>294</v>
      </c>
      <c r="E122" s="28"/>
      <c r="F122" s="56">
        <f>F123</f>
        <v>632308</v>
      </c>
      <c r="G122" s="76"/>
    </row>
    <row r="123" spans="1:7" ht="73.5" customHeight="1">
      <c r="A123" s="99" t="s">
        <v>335</v>
      </c>
      <c r="B123" s="27"/>
      <c r="C123" s="28"/>
      <c r="D123" s="28" t="s">
        <v>331</v>
      </c>
      <c r="E123" s="30"/>
      <c r="F123" s="56">
        <f>F124</f>
        <v>632308</v>
      </c>
      <c r="G123" s="76"/>
    </row>
    <row r="124" spans="1:7" ht="39" customHeight="1">
      <c r="A124" s="99" t="s">
        <v>333</v>
      </c>
      <c r="B124" s="5"/>
      <c r="C124" s="30"/>
      <c r="D124" s="30"/>
      <c r="E124" s="30" t="s">
        <v>332</v>
      </c>
      <c r="F124" s="77">
        <v>632308</v>
      </c>
      <c r="G124" s="76"/>
    </row>
    <row r="125" spans="1:7" ht="30" customHeight="1">
      <c r="A125" s="99" t="s">
        <v>100</v>
      </c>
      <c r="B125" s="5"/>
      <c r="C125" s="30"/>
      <c r="D125" s="30" t="s">
        <v>80</v>
      </c>
      <c r="E125" s="30"/>
      <c r="F125" s="56">
        <f>F126+F128</f>
        <v>76260</v>
      </c>
      <c r="G125" s="76"/>
    </row>
    <row r="126" spans="1:7" ht="80.25" customHeight="1">
      <c r="A126" s="99" t="s">
        <v>246</v>
      </c>
      <c r="B126" s="27"/>
      <c r="C126" s="28"/>
      <c r="D126" s="28" t="s">
        <v>101</v>
      </c>
      <c r="E126" s="28"/>
      <c r="F126" s="56">
        <f>F127</f>
        <v>6000</v>
      </c>
      <c r="G126" s="76"/>
    </row>
    <row r="127" spans="1:7" ht="36.75" customHeight="1">
      <c r="A127" s="100" t="s">
        <v>289</v>
      </c>
      <c r="B127" s="5"/>
      <c r="C127" s="30"/>
      <c r="D127" s="30"/>
      <c r="E127" s="30" t="s">
        <v>287</v>
      </c>
      <c r="F127" s="56">
        <v>6000</v>
      </c>
      <c r="G127" s="76"/>
    </row>
    <row r="128" spans="1:7" ht="30.75" customHeight="1">
      <c r="A128" s="99" t="s">
        <v>432</v>
      </c>
      <c r="B128" s="27"/>
      <c r="C128" s="28"/>
      <c r="D128" s="28" t="s">
        <v>431</v>
      </c>
      <c r="E128" s="28"/>
      <c r="F128" s="77">
        <f>F129</f>
        <v>70260</v>
      </c>
      <c r="G128" s="76"/>
    </row>
    <row r="129" spans="1:7" ht="30.75" customHeight="1">
      <c r="A129" s="100" t="s">
        <v>433</v>
      </c>
      <c r="B129" s="5"/>
      <c r="C129" s="30"/>
      <c r="D129" s="30"/>
      <c r="E129" s="30" t="s">
        <v>332</v>
      </c>
      <c r="F129" s="56">
        <v>70260</v>
      </c>
      <c r="G129" s="76"/>
    </row>
    <row r="130" spans="1:7" ht="22.5" customHeight="1">
      <c r="A130" s="98" t="s">
        <v>25</v>
      </c>
      <c r="B130" s="3"/>
      <c r="C130" s="25" t="s">
        <v>62</v>
      </c>
      <c r="D130" s="25"/>
      <c r="E130" s="25"/>
      <c r="F130" s="70">
        <f>F131+F140+F144+F149+F153</f>
        <v>7920201</v>
      </c>
      <c r="G130" s="70">
        <f>G131+G140+G144+G149</f>
        <v>7807301</v>
      </c>
    </row>
    <row r="131" spans="1:7" ht="42.75" customHeight="1">
      <c r="A131" s="99" t="s">
        <v>226</v>
      </c>
      <c r="B131" s="27"/>
      <c r="C131" s="28"/>
      <c r="D131" s="28" t="s">
        <v>77</v>
      </c>
      <c r="E131" s="28"/>
      <c r="F131" s="56">
        <f>F134+F137+F132</f>
        <v>4463125</v>
      </c>
      <c r="G131" s="56">
        <f>G134+G137+G132</f>
        <v>4439125</v>
      </c>
    </row>
    <row r="132" spans="1:7" ht="42.75" customHeight="1">
      <c r="A132" s="99" t="s">
        <v>421</v>
      </c>
      <c r="B132" s="27"/>
      <c r="C132" s="28"/>
      <c r="D132" s="28" t="s">
        <v>228</v>
      </c>
      <c r="E132" s="28"/>
      <c r="F132" s="56">
        <f>F133</f>
        <v>100000</v>
      </c>
      <c r="G132" s="56">
        <f>G133</f>
        <v>100000</v>
      </c>
    </row>
    <row r="133" spans="1:7" ht="42.75" customHeight="1">
      <c r="A133" s="100" t="s">
        <v>333</v>
      </c>
      <c r="B133" s="27"/>
      <c r="C133" s="28"/>
      <c r="D133" s="28"/>
      <c r="E133" s="28" t="s">
        <v>332</v>
      </c>
      <c r="F133" s="56">
        <v>100000</v>
      </c>
      <c r="G133" s="56">
        <v>100000</v>
      </c>
    </row>
    <row r="134" spans="1:7" ht="40.5" customHeight="1">
      <c r="A134" s="99" t="s">
        <v>65</v>
      </c>
      <c r="B134" s="27"/>
      <c r="C134" s="28"/>
      <c r="D134" s="28" t="s">
        <v>78</v>
      </c>
      <c r="E134" s="28"/>
      <c r="F134" s="56">
        <f>F135+F136</f>
        <v>4339125</v>
      </c>
      <c r="G134" s="56">
        <f>G135+G136</f>
        <v>4339125</v>
      </c>
    </row>
    <row r="135" spans="1:7" ht="51.75" customHeight="1">
      <c r="A135" s="100" t="s">
        <v>330</v>
      </c>
      <c r="B135" s="5"/>
      <c r="C135" s="30"/>
      <c r="D135" s="30"/>
      <c r="E135" s="30" t="s">
        <v>279</v>
      </c>
      <c r="F135" s="56">
        <v>4169125</v>
      </c>
      <c r="G135" s="56">
        <v>4169125</v>
      </c>
    </row>
    <row r="136" spans="1:7" ht="31.5">
      <c r="A136" s="29" t="s">
        <v>437</v>
      </c>
      <c r="B136" s="5"/>
      <c r="C136" s="30"/>
      <c r="D136" s="30"/>
      <c r="E136" s="30" t="s">
        <v>332</v>
      </c>
      <c r="F136" s="56">
        <v>170000</v>
      </c>
      <c r="G136" s="107">
        <f>F136</f>
        <v>170000</v>
      </c>
    </row>
    <row r="137" spans="1:7" ht="60.75" customHeight="1">
      <c r="A137" s="26" t="s">
        <v>343</v>
      </c>
      <c r="B137" s="5"/>
      <c r="C137" s="30"/>
      <c r="D137" s="28" t="s">
        <v>227</v>
      </c>
      <c r="E137" s="30"/>
      <c r="F137" s="56">
        <f>F139</f>
        <v>24000</v>
      </c>
      <c r="G137" s="56"/>
    </row>
    <row r="138" spans="1:7" ht="55.5" customHeight="1">
      <c r="A138" s="26" t="s">
        <v>338</v>
      </c>
      <c r="B138" s="5"/>
      <c r="C138" s="30"/>
      <c r="D138" s="28" t="s">
        <v>339</v>
      </c>
      <c r="E138" s="30"/>
      <c r="F138" s="56">
        <f>F139</f>
        <v>24000</v>
      </c>
      <c r="G138" s="56"/>
    </row>
    <row r="139" spans="1:7" ht="22.5" customHeight="1">
      <c r="A139" s="29" t="s">
        <v>342</v>
      </c>
      <c r="B139" s="5"/>
      <c r="C139" s="30"/>
      <c r="D139" s="30"/>
      <c r="E139" s="30" t="s">
        <v>332</v>
      </c>
      <c r="F139" s="56">
        <v>24000</v>
      </c>
      <c r="G139" s="76"/>
    </row>
    <row r="140" spans="1:7" ht="24" customHeight="1">
      <c r="A140" s="26" t="s">
        <v>102</v>
      </c>
      <c r="B140" s="27"/>
      <c r="C140" s="28"/>
      <c r="D140" s="28" t="s">
        <v>103</v>
      </c>
      <c r="E140" s="28"/>
      <c r="F140" s="56">
        <f>F141</f>
        <v>903837</v>
      </c>
      <c r="G140" s="56">
        <f>G141</f>
        <v>903837</v>
      </c>
    </row>
    <row r="141" spans="1:7" ht="32.25" customHeight="1">
      <c r="A141" s="26" t="s">
        <v>65</v>
      </c>
      <c r="B141" s="27"/>
      <c r="C141" s="28"/>
      <c r="D141" s="28" t="s">
        <v>104</v>
      </c>
      <c r="E141" s="28"/>
      <c r="F141" s="56">
        <f>F142+F143</f>
        <v>903837</v>
      </c>
      <c r="G141" s="56">
        <f>G142+G143</f>
        <v>903837</v>
      </c>
    </row>
    <row r="142" spans="1:7" ht="54.75" customHeight="1">
      <c r="A142" s="29" t="s">
        <v>330</v>
      </c>
      <c r="B142" s="5"/>
      <c r="C142" s="30"/>
      <c r="D142" s="30"/>
      <c r="E142" s="30" t="s">
        <v>279</v>
      </c>
      <c r="F142" s="56">
        <v>849837</v>
      </c>
      <c r="G142" s="56">
        <v>849837</v>
      </c>
    </row>
    <row r="143" spans="1:7" ht="31.5" customHeight="1">
      <c r="A143" s="29" t="s">
        <v>333</v>
      </c>
      <c r="B143" s="5"/>
      <c r="C143" s="30"/>
      <c r="D143" s="30"/>
      <c r="E143" s="30" t="s">
        <v>332</v>
      </c>
      <c r="F143" s="56">
        <v>54000</v>
      </c>
      <c r="G143" s="56">
        <f>F143</f>
        <v>54000</v>
      </c>
    </row>
    <row r="144" spans="1:7" ht="14.25" customHeight="1">
      <c r="A144" s="26" t="s">
        <v>105</v>
      </c>
      <c r="B144" s="27"/>
      <c r="C144" s="28"/>
      <c r="D144" s="28" t="s">
        <v>106</v>
      </c>
      <c r="E144" s="28"/>
      <c r="F144" s="56">
        <f>F145</f>
        <v>2464339</v>
      </c>
      <c r="G144" s="56">
        <f>G145</f>
        <v>2464339</v>
      </c>
    </row>
    <row r="145" spans="1:7" ht="33.75" customHeight="1">
      <c r="A145" s="26" t="s">
        <v>65</v>
      </c>
      <c r="B145" s="27"/>
      <c r="C145" s="28"/>
      <c r="D145" s="28" t="s">
        <v>107</v>
      </c>
      <c r="E145" s="28"/>
      <c r="F145" s="56">
        <f>F146+F148</f>
        <v>2464339</v>
      </c>
      <c r="G145" s="56">
        <f>G146+G148</f>
        <v>2464339</v>
      </c>
    </row>
    <row r="146" spans="1:7" ht="50.25" customHeight="1">
      <c r="A146" s="29" t="s">
        <v>330</v>
      </c>
      <c r="B146" s="5"/>
      <c r="C146" s="30"/>
      <c r="D146" s="30"/>
      <c r="E146" s="30" t="s">
        <v>279</v>
      </c>
      <c r="F146" s="56">
        <v>2288339</v>
      </c>
      <c r="G146" s="56">
        <v>2288339</v>
      </c>
    </row>
    <row r="147" spans="1:7" ht="0.75" customHeight="1">
      <c r="A147" s="26" t="s">
        <v>108</v>
      </c>
      <c r="B147" s="27"/>
      <c r="C147" s="28"/>
      <c r="D147" s="28" t="s">
        <v>109</v>
      </c>
      <c r="E147" s="28"/>
      <c r="F147" s="56" t="e">
        <f>#REF!</f>
        <v>#REF!</v>
      </c>
      <c r="G147" s="76"/>
    </row>
    <row r="148" spans="1:7" ht="15.75">
      <c r="A148" s="29" t="s">
        <v>433</v>
      </c>
      <c r="B148" s="5"/>
      <c r="C148" s="30"/>
      <c r="D148" s="30"/>
      <c r="E148" s="30" t="s">
        <v>332</v>
      </c>
      <c r="F148" s="56">
        <v>176000</v>
      </c>
      <c r="G148" s="107">
        <f>F148</f>
        <v>176000</v>
      </c>
    </row>
    <row r="149" spans="1:7" ht="22.5" customHeight="1">
      <c r="A149" s="29" t="s">
        <v>92</v>
      </c>
      <c r="B149" s="3"/>
      <c r="C149" s="25"/>
      <c r="D149" s="30" t="s">
        <v>93</v>
      </c>
      <c r="E149" s="30"/>
      <c r="F149" s="56">
        <f>F150</f>
        <v>80000</v>
      </c>
      <c r="G149" s="76"/>
    </row>
    <row r="150" spans="1:7" ht="39" customHeight="1">
      <c r="A150" s="26" t="s">
        <v>334</v>
      </c>
      <c r="B150" s="27"/>
      <c r="C150" s="28"/>
      <c r="D150" s="28" t="s">
        <v>294</v>
      </c>
      <c r="E150" s="28"/>
      <c r="F150" s="56">
        <f>F151</f>
        <v>80000</v>
      </c>
      <c r="G150" s="76"/>
    </row>
    <row r="151" spans="1:7" ht="60.75" customHeight="1">
      <c r="A151" s="26" t="s">
        <v>341</v>
      </c>
      <c r="B151" s="27"/>
      <c r="C151" s="28"/>
      <c r="D151" s="28" t="s">
        <v>340</v>
      </c>
      <c r="E151" s="28"/>
      <c r="F151" s="56">
        <f>F152</f>
        <v>80000</v>
      </c>
      <c r="G151" s="76"/>
    </row>
    <row r="152" spans="1:7" ht="36.75" customHeight="1">
      <c r="A152" s="29" t="s">
        <v>342</v>
      </c>
      <c r="B152" s="5"/>
      <c r="C152" s="30"/>
      <c r="D152" s="30"/>
      <c r="E152" s="30" t="s">
        <v>332</v>
      </c>
      <c r="F152" s="56">
        <v>80000</v>
      </c>
      <c r="G152" s="76"/>
    </row>
    <row r="153" spans="1:7" ht="36.75" customHeight="1">
      <c r="A153" s="29" t="s">
        <v>434</v>
      </c>
      <c r="B153" s="5"/>
      <c r="C153" s="30"/>
      <c r="D153" s="30" t="s">
        <v>80</v>
      </c>
      <c r="E153" s="30"/>
      <c r="F153" s="56">
        <f>F154</f>
        <v>8900</v>
      </c>
      <c r="G153" s="76"/>
    </row>
    <row r="154" spans="1:7" ht="36.75" customHeight="1">
      <c r="A154" s="26" t="s">
        <v>435</v>
      </c>
      <c r="B154" s="5"/>
      <c r="C154" s="30"/>
      <c r="D154" s="30" t="s">
        <v>436</v>
      </c>
      <c r="E154" s="30"/>
      <c r="F154" s="56">
        <f>F155</f>
        <v>8900</v>
      </c>
      <c r="G154" s="76"/>
    </row>
    <row r="155" spans="1:7" ht="36.75" customHeight="1">
      <c r="A155" s="29" t="s">
        <v>342</v>
      </c>
      <c r="B155" s="5"/>
      <c r="C155" s="30"/>
      <c r="D155" s="30"/>
      <c r="E155" s="30" t="s">
        <v>332</v>
      </c>
      <c r="F155" s="56">
        <v>8900</v>
      </c>
      <c r="G155" s="76"/>
    </row>
    <row r="156" spans="1:7" ht="19.5" customHeight="1">
      <c r="A156" s="24" t="s">
        <v>31</v>
      </c>
      <c r="B156" s="3"/>
      <c r="C156" s="25" t="s">
        <v>114</v>
      </c>
      <c r="D156" s="25"/>
      <c r="E156" s="25"/>
      <c r="F156" s="70">
        <f>F157+F160+F167</f>
        <v>3705000</v>
      </c>
      <c r="G156" s="76"/>
    </row>
    <row r="157" spans="1:7" ht="97.5" customHeight="1">
      <c r="A157" s="32" t="s">
        <v>210</v>
      </c>
      <c r="B157" s="27"/>
      <c r="C157" s="28"/>
      <c r="D157" s="28">
        <v>1001100</v>
      </c>
      <c r="E157" s="28"/>
      <c r="F157" s="77">
        <f>F158</f>
        <v>2900000</v>
      </c>
      <c r="G157" s="78"/>
    </row>
    <row r="158" spans="1:7" ht="78" customHeight="1">
      <c r="A158" s="32" t="s">
        <v>344</v>
      </c>
      <c r="B158" s="27"/>
      <c r="C158" s="28"/>
      <c r="D158" s="28">
        <v>1001122</v>
      </c>
      <c r="E158" s="28"/>
      <c r="F158" s="56">
        <f>F159</f>
        <v>2900000</v>
      </c>
      <c r="G158" s="76"/>
    </row>
    <row r="159" spans="1:7" ht="29.25" customHeight="1">
      <c r="A159" s="29" t="s">
        <v>326</v>
      </c>
      <c r="B159" s="27"/>
      <c r="C159" s="28"/>
      <c r="D159" s="28"/>
      <c r="E159" s="30" t="s">
        <v>327</v>
      </c>
      <c r="F159" s="77">
        <v>2900000</v>
      </c>
      <c r="G159" s="76"/>
    </row>
    <row r="160" spans="1:7" ht="22.5" customHeight="1">
      <c r="A160" s="26" t="s">
        <v>92</v>
      </c>
      <c r="B160" s="27"/>
      <c r="C160" s="28"/>
      <c r="D160" s="28" t="s">
        <v>93</v>
      </c>
      <c r="E160" s="28"/>
      <c r="F160" s="56">
        <f>F161+F164</f>
        <v>633000</v>
      </c>
      <c r="G160" s="76"/>
    </row>
    <row r="161" spans="1:7" ht="33" customHeight="1">
      <c r="A161" s="35" t="s">
        <v>218</v>
      </c>
      <c r="B161" s="5"/>
      <c r="C161" s="30"/>
      <c r="D161" s="28" t="s">
        <v>345</v>
      </c>
      <c r="E161" s="28"/>
      <c r="F161" s="56">
        <f>F162</f>
        <v>314000</v>
      </c>
      <c r="G161" s="76"/>
    </row>
    <row r="162" spans="1:7" ht="95.25" customHeight="1">
      <c r="A162" s="32" t="s">
        <v>346</v>
      </c>
      <c r="B162" s="27"/>
      <c r="C162" s="28"/>
      <c r="D162" s="28" t="s">
        <v>347</v>
      </c>
      <c r="E162" s="28"/>
      <c r="F162" s="77">
        <f>F163</f>
        <v>314000</v>
      </c>
      <c r="G162" s="76"/>
    </row>
    <row r="163" spans="1:7" ht="55.5" customHeight="1">
      <c r="A163" s="29" t="s">
        <v>282</v>
      </c>
      <c r="B163" s="5"/>
      <c r="C163" s="30"/>
      <c r="D163" s="30"/>
      <c r="E163" s="30" t="s">
        <v>283</v>
      </c>
      <c r="F163" s="56">
        <v>314000</v>
      </c>
      <c r="G163" s="76"/>
    </row>
    <row r="164" spans="1:7" ht="101.25" customHeight="1">
      <c r="A164" s="26" t="s">
        <v>349</v>
      </c>
      <c r="B164" s="5"/>
      <c r="C164" s="30"/>
      <c r="D164" s="30" t="s">
        <v>348</v>
      </c>
      <c r="E164" s="30"/>
      <c r="F164" s="56">
        <f>F165</f>
        <v>319000</v>
      </c>
      <c r="G164" s="76"/>
    </row>
    <row r="165" spans="1:7" ht="120.75" customHeight="1">
      <c r="A165" s="26" t="s">
        <v>351</v>
      </c>
      <c r="B165" s="5"/>
      <c r="C165" s="30"/>
      <c r="D165" s="30" t="s">
        <v>350</v>
      </c>
      <c r="E165" s="30"/>
      <c r="F165" s="56">
        <f>F166</f>
        <v>319000</v>
      </c>
      <c r="G165" s="76"/>
    </row>
    <row r="166" spans="1:7" ht="53.25" customHeight="1">
      <c r="A166" s="29" t="s">
        <v>282</v>
      </c>
      <c r="B166" s="5"/>
      <c r="C166" s="30"/>
      <c r="D166" s="30"/>
      <c r="E166" s="30" t="s">
        <v>283</v>
      </c>
      <c r="F166" s="56">
        <v>319000</v>
      </c>
      <c r="G166" s="76"/>
    </row>
    <row r="167" spans="1:7" ht="18" customHeight="1">
      <c r="A167" s="29" t="s">
        <v>79</v>
      </c>
      <c r="B167" s="5"/>
      <c r="C167" s="30"/>
      <c r="D167" s="30" t="s">
        <v>80</v>
      </c>
      <c r="E167" s="30"/>
      <c r="F167" s="56">
        <f>F168+F171</f>
        <v>172000</v>
      </c>
      <c r="G167" s="76"/>
    </row>
    <row r="168" spans="1:7" ht="45.75" customHeight="1">
      <c r="A168" s="26" t="s">
        <v>352</v>
      </c>
      <c r="B168" s="5"/>
      <c r="C168" s="30"/>
      <c r="D168" s="28" t="s">
        <v>248</v>
      </c>
      <c r="E168" s="30"/>
      <c r="F168" s="77">
        <f>F169</f>
        <v>35000</v>
      </c>
      <c r="G168" s="76"/>
    </row>
    <row r="169" spans="1:7" ht="85.5" customHeight="1">
      <c r="A169" s="26" t="s">
        <v>353</v>
      </c>
      <c r="B169" s="27"/>
      <c r="C169" s="28"/>
      <c r="D169" s="28" t="s">
        <v>354</v>
      </c>
      <c r="E169" s="28"/>
      <c r="F169" s="56">
        <f>F170</f>
        <v>35000</v>
      </c>
      <c r="G169" s="76"/>
    </row>
    <row r="170" spans="1:7" ht="52.5" customHeight="1">
      <c r="A170" s="29" t="s">
        <v>282</v>
      </c>
      <c r="B170" s="27"/>
      <c r="C170" s="28"/>
      <c r="D170" s="28"/>
      <c r="E170" s="30" t="s">
        <v>283</v>
      </c>
      <c r="F170" s="56">
        <v>35000</v>
      </c>
      <c r="G170" s="76"/>
    </row>
    <row r="171" spans="1:7" ht="118.5" customHeight="1">
      <c r="A171" s="26" t="s">
        <v>257</v>
      </c>
      <c r="B171" s="5"/>
      <c r="C171" s="30"/>
      <c r="D171" s="28" t="s">
        <v>258</v>
      </c>
      <c r="E171" s="30"/>
      <c r="F171" s="56">
        <f>F172</f>
        <v>137000</v>
      </c>
      <c r="G171" s="76"/>
    </row>
    <row r="172" spans="1:7" ht="53.25" customHeight="1">
      <c r="A172" s="29" t="s">
        <v>282</v>
      </c>
      <c r="B172" s="5"/>
      <c r="C172" s="30"/>
      <c r="D172" s="30"/>
      <c r="E172" s="30" t="s">
        <v>283</v>
      </c>
      <c r="F172" s="56">
        <v>137000</v>
      </c>
      <c r="G172" s="76"/>
    </row>
    <row r="173" spans="1:7" ht="18.75" customHeight="1">
      <c r="A173" s="24" t="s">
        <v>33</v>
      </c>
      <c r="B173" s="3"/>
      <c r="C173" s="25" t="s">
        <v>118</v>
      </c>
      <c r="D173" s="25"/>
      <c r="E173" s="25"/>
      <c r="F173" s="70">
        <f>F174</f>
        <v>40000</v>
      </c>
      <c r="G173" s="76"/>
    </row>
    <row r="174" spans="1:7" ht="18.75" customHeight="1">
      <c r="A174" s="26" t="s">
        <v>92</v>
      </c>
      <c r="B174" s="27"/>
      <c r="C174" s="28"/>
      <c r="D174" s="28" t="s">
        <v>80</v>
      </c>
      <c r="E174" s="28"/>
      <c r="F174" s="56">
        <f>F175</f>
        <v>40000</v>
      </c>
      <c r="G174" s="76"/>
    </row>
    <row r="175" spans="1:7" ht="69" customHeight="1">
      <c r="A175" s="26" t="s">
        <v>357</v>
      </c>
      <c r="B175" s="27"/>
      <c r="C175" s="28"/>
      <c r="D175" s="28" t="s">
        <v>355</v>
      </c>
      <c r="E175" s="28"/>
      <c r="F175" s="56">
        <f>F176</f>
        <v>40000</v>
      </c>
      <c r="G175" s="76"/>
    </row>
    <row r="176" spans="1:7" ht="37.5" customHeight="1">
      <c r="A176" s="29" t="s">
        <v>358</v>
      </c>
      <c r="B176" s="5"/>
      <c r="C176" s="30"/>
      <c r="D176" s="30"/>
      <c r="E176" s="30" t="s">
        <v>356</v>
      </c>
      <c r="F176" s="56">
        <v>40000</v>
      </c>
      <c r="G176" s="76"/>
    </row>
    <row r="177" spans="1:7" ht="18.75" customHeight="1">
      <c r="A177" s="24" t="s">
        <v>186</v>
      </c>
      <c r="B177" s="36"/>
      <c r="C177" s="37">
        <v>1102</v>
      </c>
      <c r="D177" s="37"/>
      <c r="E177" s="37"/>
      <c r="F177" s="79">
        <f aca="true" t="shared" si="1" ref="F177:G179">F178</f>
        <v>260000</v>
      </c>
      <c r="G177" s="79">
        <f t="shared" si="1"/>
        <v>260000</v>
      </c>
    </row>
    <row r="178" spans="1:7" ht="43.5" customHeight="1">
      <c r="A178" s="26" t="s">
        <v>110</v>
      </c>
      <c r="B178" s="27"/>
      <c r="C178" s="28"/>
      <c r="D178" s="28" t="s">
        <v>111</v>
      </c>
      <c r="E178" s="28"/>
      <c r="F178" s="80">
        <f t="shared" si="1"/>
        <v>260000</v>
      </c>
      <c r="G178" s="80">
        <f t="shared" si="1"/>
        <v>260000</v>
      </c>
    </row>
    <row r="179" spans="1:7" ht="48" customHeight="1">
      <c r="A179" s="26" t="s">
        <v>112</v>
      </c>
      <c r="B179" s="27"/>
      <c r="C179" s="28"/>
      <c r="D179" s="28" t="s">
        <v>113</v>
      </c>
      <c r="E179" s="28"/>
      <c r="F179" s="80">
        <f t="shared" si="1"/>
        <v>260000</v>
      </c>
      <c r="G179" s="80">
        <f t="shared" si="1"/>
        <v>260000</v>
      </c>
    </row>
    <row r="180" spans="1:7" ht="34.5" customHeight="1">
      <c r="A180" s="29" t="s">
        <v>359</v>
      </c>
      <c r="B180" s="5"/>
      <c r="C180" s="30"/>
      <c r="D180" s="30"/>
      <c r="E180" s="30" t="s">
        <v>287</v>
      </c>
      <c r="F180" s="80">
        <v>260000</v>
      </c>
      <c r="G180" s="80">
        <v>260000</v>
      </c>
    </row>
    <row r="181" spans="1:7" ht="34.5" customHeight="1">
      <c r="A181" s="24" t="s">
        <v>26</v>
      </c>
      <c r="B181" s="36"/>
      <c r="C181" s="37">
        <v>1202</v>
      </c>
      <c r="D181" s="37"/>
      <c r="E181" s="37"/>
      <c r="F181" s="79">
        <f>F182</f>
        <v>1000000</v>
      </c>
      <c r="G181" s="76"/>
    </row>
    <row r="182" spans="1:7" ht="24.75" customHeight="1">
      <c r="A182" s="26" t="s">
        <v>185</v>
      </c>
      <c r="B182" s="27"/>
      <c r="C182" s="28"/>
      <c r="D182" s="28" t="s">
        <v>264</v>
      </c>
      <c r="E182" s="28"/>
      <c r="F182" s="80">
        <f>F183</f>
        <v>1000000</v>
      </c>
      <c r="G182" s="76"/>
    </row>
    <row r="183" spans="1:7" ht="41.25" customHeight="1">
      <c r="A183" s="26" t="s">
        <v>229</v>
      </c>
      <c r="B183" s="27"/>
      <c r="C183" s="28"/>
      <c r="D183" s="28" t="s">
        <v>265</v>
      </c>
      <c r="E183" s="28"/>
      <c r="F183" s="80">
        <f>F184</f>
        <v>1000000</v>
      </c>
      <c r="G183" s="76"/>
    </row>
    <row r="184" spans="1:7" ht="63.75" thickBot="1">
      <c r="A184" s="94" t="s">
        <v>361</v>
      </c>
      <c r="B184" s="95"/>
      <c r="C184" s="55"/>
      <c r="D184" s="55"/>
      <c r="E184" s="55" t="s">
        <v>360</v>
      </c>
      <c r="F184" s="105">
        <v>1000000</v>
      </c>
      <c r="G184" s="97"/>
    </row>
    <row r="185" spans="1:7" s="23" customFormat="1" ht="52.5" customHeight="1" thickBot="1">
      <c r="A185" s="63" t="s">
        <v>231</v>
      </c>
      <c r="B185" s="64" t="s">
        <v>120</v>
      </c>
      <c r="C185" s="60"/>
      <c r="D185" s="60"/>
      <c r="E185" s="60"/>
      <c r="F185" s="92">
        <f>F186+F196+F200+F204+F208+F217+F221+F225+F229</f>
        <v>43990569</v>
      </c>
      <c r="G185" s="106"/>
    </row>
    <row r="186" spans="1:7" ht="57.75" customHeight="1">
      <c r="A186" s="61" t="s">
        <v>121</v>
      </c>
      <c r="B186" s="62"/>
      <c r="C186" s="58" t="s">
        <v>43</v>
      </c>
      <c r="D186" s="58"/>
      <c r="E186" s="58"/>
      <c r="F186" s="90">
        <f>F187</f>
        <v>3639569</v>
      </c>
      <c r="G186" s="91"/>
    </row>
    <row r="187" spans="1:7" ht="57" customHeight="1">
      <c r="A187" s="26" t="s">
        <v>68</v>
      </c>
      <c r="B187" s="27"/>
      <c r="C187" s="28"/>
      <c r="D187" s="28" t="s">
        <v>69</v>
      </c>
      <c r="E187" s="28"/>
      <c r="F187" s="56">
        <f>F188</f>
        <v>3639569</v>
      </c>
      <c r="G187" s="76"/>
    </row>
    <row r="188" spans="1:7" ht="22.5" customHeight="1">
      <c r="A188" s="29" t="s">
        <v>73</v>
      </c>
      <c r="B188" s="5"/>
      <c r="C188" s="30"/>
      <c r="D188" s="30" t="s">
        <v>74</v>
      </c>
      <c r="E188" s="30"/>
      <c r="F188" s="56">
        <f>F189+F190+F191+F192+F193+F194</f>
        <v>3639569</v>
      </c>
      <c r="G188" s="76"/>
    </row>
    <row r="189" spans="1:7" ht="24.75" customHeight="1">
      <c r="A189" s="69" t="s">
        <v>304</v>
      </c>
      <c r="B189" s="30"/>
      <c r="C189" s="30"/>
      <c r="D189" s="30"/>
      <c r="E189" s="30" t="s">
        <v>301</v>
      </c>
      <c r="F189" s="56">
        <v>3290000</v>
      </c>
      <c r="G189" s="76"/>
    </row>
    <row r="190" spans="1:7" ht="33" customHeight="1">
      <c r="A190" s="69" t="s">
        <v>309</v>
      </c>
      <c r="B190" s="30"/>
      <c r="C190" s="30"/>
      <c r="D190" s="30"/>
      <c r="E190" s="30" t="s">
        <v>308</v>
      </c>
      <c r="F190" s="56">
        <v>2000</v>
      </c>
      <c r="G190" s="76"/>
    </row>
    <row r="191" spans="1:7" ht="30.75" customHeight="1">
      <c r="A191" s="69" t="s">
        <v>288</v>
      </c>
      <c r="B191" s="30"/>
      <c r="C191" s="30"/>
      <c r="D191" s="30"/>
      <c r="E191" s="30" t="s">
        <v>286</v>
      </c>
      <c r="F191" s="56">
        <v>80000</v>
      </c>
      <c r="G191" s="76"/>
    </row>
    <row r="192" spans="1:7" ht="15.75" customHeight="1">
      <c r="A192" s="69" t="s">
        <v>305</v>
      </c>
      <c r="B192" s="30"/>
      <c r="C192" s="30"/>
      <c r="D192" s="30"/>
      <c r="E192" s="30" t="s">
        <v>287</v>
      </c>
      <c r="F192" s="56">
        <v>254569</v>
      </c>
      <c r="G192" s="76"/>
    </row>
    <row r="193" spans="1:7" ht="39" customHeight="1">
      <c r="A193" s="69" t="s">
        <v>306</v>
      </c>
      <c r="B193" s="30"/>
      <c r="C193" s="30"/>
      <c r="D193" s="30"/>
      <c r="E193" s="30" t="s">
        <v>302</v>
      </c>
      <c r="F193" s="56">
        <v>11000</v>
      </c>
      <c r="G193" s="76"/>
    </row>
    <row r="194" spans="1:7" ht="24" customHeight="1">
      <c r="A194" s="69" t="s">
        <v>307</v>
      </c>
      <c r="B194" s="30"/>
      <c r="C194" s="30"/>
      <c r="D194" s="30"/>
      <c r="E194" s="30" t="s">
        <v>303</v>
      </c>
      <c r="F194" s="56">
        <v>2000</v>
      </c>
      <c r="G194" s="76"/>
    </row>
    <row r="195" spans="1:7" ht="15.75" hidden="1">
      <c r="A195" s="29"/>
      <c r="B195" s="5"/>
      <c r="C195" s="30"/>
      <c r="D195" s="30"/>
      <c r="E195" s="30"/>
      <c r="F195" s="56"/>
      <c r="G195" s="76"/>
    </row>
    <row r="196" spans="1:7" ht="18" customHeight="1">
      <c r="A196" s="24" t="s">
        <v>8</v>
      </c>
      <c r="B196" s="3"/>
      <c r="C196" s="25" t="s">
        <v>44</v>
      </c>
      <c r="D196" s="25"/>
      <c r="E196" s="25"/>
      <c r="F196" s="70">
        <f>F197</f>
        <v>200000</v>
      </c>
      <c r="G196" s="76"/>
    </row>
    <row r="197" spans="1:7" ht="15.75">
      <c r="A197" s="26" t="s">
        <v>8</v>
      </c>
      <c r="B197" s="27"/>
      <c r="C197" s="28"/>
      <c r="D197" s="28" t="s">
        <v>126</v>
      </c>
      <c r="E197" s="28"/>
      <c r="F197" s="56">
        <f>F198</f>
        <v>200000</v>
      </c>
      <c r="G197" s="76"/>
    </row>
    <row r="198" spans="1:7" ht="15.75">
      <c r="A198" s="26" t="s">
        <v>127</v>
      </c>
      <c r="B198" s="27"/>
      <c r="C198" s="28"/>
      <c r="D198" s="28" t="s">
        <v>128</v>
      </c>
      <c r="E198" s="28"/>
      <c r="F198" s="56">
        <f>F199</f>
        <v>200000</v>
      </c>
      <c r="G198" s="76"/>
    </row>
    <row r="199" spans="1:7" ht="15.75">
      <c r="A199" s="29" t="s">
        <v>310</v>
      </c>
      <c r="B199" s="5"/>
      <c r="C199" s="30"/>
      <c r="D199" s="30"/>
      <c r="E199" s="30" t="s">
        <v>311</v>
      </c>
      <c r="F199" s="56">
        <v>200000</v>
      </c>
      <c r="G199" s="76"/>
    </row>
    <row r="200" spans="1:7" ht="15" customHeight="1">
      <c r="A200" s="24" t="s">
        <v>7</v>
      </c>
      <c r="B200" s="3"/>
      <c r="C200" s="25" t="s">
        <v>174</v>
      </c>
      <c r="D200" s="25"/>
      <c r="E200" s="25"/>
      <c r="F200" s="70">
        <f>F201</f>
        <v>365000</v>
      </c>
      <c r="G200" s="76"/>
    </row>
    <row r="201" spans="1:7" ht="36" customHeight="1">
      <c r="A201" s="26" t="s">
        <v>211</v>
      </c>
      <c r="B201" s="27"/>
      <c r="C201" s="28"/>
      <c r="D201" s="28" t="s">
        <v>212</v>
      </c>
      <c r="E201" s="28"/>
      <c r="F201" s="56">
        <f>F202</f>
        <v>365000</v>
      </c>
      <c r="G201" s="76"/>
    </row>
    <row r="202" spans="1:7" ht="30" customHeight="1">
      <c r="A202" s="26" t="s">
        <v>169</v>
      </c>
      <c r="B202" s="27"/>
      <c r="C202" s="28"/>
      <c r="D202" s="28" t="s">
        <v>173</v>
      </c>
      <c r="E202" s="28"/>
      <c r="F202" s="56">
        <f>F203</f>
        <v>365000</v>
      </c>
      <c r="G202" s="76"/>
    </row>
    <row r="203" spans="1:7" ht="30" customHeight="1">
      <c r="A203" s="29" t="s">
        <v>312</v>
      </c>
      <c r="B203" s="5"/>
      <c r="C203" s="30"/>
      <c r="D203" s="30"/>
      <c r="E203" s="30" t="s">
        <v>286</v>
      </c>
      <c r="F203" s="56">
        <v>365000</v>
      </c>
      <c r="G203" s="76"/>
    </row>
    <row r="204" spans="1:7" s="31" customFormat="1" ht="15.75">
      <c r="A204" s="98" t="s">
        <v>178</v>
      </c>
      <c r="B204" s="3"/>
      <c r="C204" s="25" t="s">
        <v>177</v>
      </c>
      <c r="D204" s="25"/>
      <c r="E204" s="25"/>
      <c r="F204" s="70">
        <f>F206</f>
        <v>70000</v>
      </c>
      <c r="G204" s="36"/>
    </row>
    <row r="205" spans="1:7" s="31" customFormat="1" ht="51" customHeight="1">
      <c r="A205" s="72" t="s">
        <v>68</v>
      </c>
      <c r="B205" s="3"/>
      <c r="C205" s="25"/>
      <c r="D205" s="28" t="s">
        <v>313</v>
      </c>
      <c r="E205" s="25"/>
      <c r="F205" s="56">
        <f>F206</f>
        <v>70000</v>
      </c>
      <c r="G205" s="36"/>
    </row>
    <row r="206" spans="1:7" ht="55.5" customHeight="1">
      <c r="A206" s="26" t="s">
        <v>134</v>
      </c>
      <c r="B206" s="27"/>
      <c r="C206" s="28"/>
      <c r="D206" s="28" t="s">
        <v>135</v>
      </c>
      <c r="E206" s="28"/>
      <c r="F206" s="77">
        <f>F207</f>
        <v>70000</v>
      </c>
      <c r="G206" s="76"/>
    </row>
    <row r="207" spans="1:7" ht="24.75" customHeight="1">
      <c r="A207" s="29" t="s">
        <v>405</v>
      </c>
      <c r="B207" s="5"/>
      <c r="C207" s="30"/>
      <c r="D207" s="30"/>
      <c r="E207" s="30" t="s">
        <v>404</v>
      </c>
      <c r="F207" s="56">
        <v>70000</v>
      </c>
      <c r="G207" s="76"/>
    </row>
    <row r="208" spans="1:7" ht="15.75">
      <c r="A208" s="24" t="s">
        <v>14</v>
      </c>
      <c r="B208" s="3"/>
      <c r="C208" s="25" t="s">
        <v>50</v>
      </c>
      <c r="D208" s="25"/>
      <c r="E208" s="25"/>
      <c r="F208" s="70">
        <f>F209+F214</f>
        <v>20601000</v>
      </c>
      <c r="G208" s="76"/>
    </row>
    <row r="209" spans="1:7" ht="24.75" customHeight="1">
      <c r="A209" s="26" t="s">
        <v>14</v>
      </c>
      <c r="B209" s="27"/>
      <c r="C209" s="28"/>
      <c r="D209" s="28" t="s">
        <v>89</v>
      </c>
      <c r="E209" s="28"/>
      <c r="F209" s="56">
        <f>F210</f>
        <v>19601000</v>
      </c>
      <c r="G209" s="76"/>
    </row>
    <row r="210" spans="1:7" ht="27" customHeight="1">
      <c r="A210" s="26" t="s">
        <v>90</v>
      </c>
      <c r="B210" s="27"/>
      <c r="C210" s="28"/>
      <c r="D210" s="28" t="s">
        <v>91</v>
      </c>
      <c r="E210" s="28"/>
      <c r="F210" s="56">
        <f>F211</f>
        <v>19601000</v>
      </c>
      <c r="G210" s="76"/>
    </row>
    <row r="211" spans="1:7" ht="74.25" customHeight="1">
      <c r="A211" s="32" t="s">
        <v>209</v>
      </c>
      <c r="B211" s="27"/>
      <c r="C211" s="28"/>
      <c r="D211" s="28">
        <v>3150201</v>
      </c>
      <c r="E211" s="28"/>
      <c r="F211" s="56">
        <f>F212</f>
        <v>19601000</v>
      </c>
      <c r="G211" s="76"/>
    </row>
    <row r="212" spans="1:7" ht="47.25" customHeight="1">
      <c r="A212" s="33" t="s">
        <v>314</v>
      </c>
      <c r="B212" s="5"/>
      <c r="C212" s="30"/>
      <c r="D212" s="30"/>
      <c r="E212" s="30" t="s">
        <v>315</v>
      </c>
      <c r="F212" s="56">
        <v>19601000</v>
      </c>
      <c r="G212" s="76"/>
    </row>
    <row r="213" spans="1:7" ht="15.75">
      <c r="A213" s="33" t="s">
        <v>259</v>
      </c>
      <c r="B213" s="5"/>
      <c r="C213" s="30"/>
      <c r="D213" s="30" t="s">
        <v>260</v>
      </c>
      <c r="E213" s="30"/>
      <c r="F213" s="56">
        <f>F214</f>
        <v>1000000</v>
      </c>
      <c r="G213" s="76"/>
    </row>
    <row r="214" spans="1:7" ht="110.25">
      <c r="A214" s="32" t="s">
        <v>136</v>
      </c>
      <c r="B214" s="5"/>
      <c r="C214" s="30"/>
      <c r="D214" s="28" t="s">
        <v>137</v>
      </c>
      <c r="E214" s="30"/>
      <c r="F214" s="56">
        <f>F216</f>
        <v>1000000</v>
      </c>
      <c r="G214" s="76"/>
    </row>
    <row r="215" spans="1:7" ht="47.25">
      <c r="A215" s="32" t="s">
        <v>234</v>
      </c>
      <c r="B215" s="5"/>
      <c r="C215" s="30"/>
      <c r="D215" s="28" t="s">
        <v>235</v>
      </c>
      <c r="E215" s="30"/>
      <c r="F215" s="56">
        <f>F216</f>
        <v>1000000</v>
      </c>
      <c r="G215" s="76"/>
    </row>
    <row r="216" spans="1:7" ht="54.75" customHeight="1">
      <c r="A216" s="33" t="s">
        <v>422</v>
      </c>
      <c r="B216" s="5"/>
      <c r="C216" s="30"/>
      <c r="D216" s="30"/>
      <c r="E216" s="30" t="s">
        <v>423</v>
      </c>
      <c r="F216" s="56">
        <v>1000000</v>
      </c>
      <c r="G216" s="76"/>
    </row>
    <row r="217" spans="1:7" ht="14.25" customHeight="1">
      <c r="A217" s="24" t="s">
        <v>18</v>
      </c>
      <c r="B217" s="3"/>
      <c r="C217" s="25" t="s">
        <v>54</v>
      </c>
      <c r="D217" s="30"/>
      <c r="E217" s="30"/>
      <c r="F217" s="70">
        <f>F218</f>
        <v>800000</v>
      </c>
      <c r="G217" s="76"/>
    </row>
    <row r="218" spans="1:7" ht="24" customHeight="1">
      <c r="A218" s="32" t="s">
        <v>92</v>
      </c>
      <c r="B218" s="27"/>
      <c r="C218" s="28"/>
      <c r="D218" s="28" t="s">
        <v>93</v>
      </c>
      <c r="E218" s="30"/>
      <c r="F218" s="56">
        <f>F219</f>
        <v>800000</v>
      </c>
      <c r="G218" s="76"/>
    </row>
    <row r="219" spans="1:7" ht="94.5" customHeight="1">
      <c r="A219" s="32" t="s">
        <v>316</v>
      </c>
      <c r="B219" s="27"/>
      <c r="C219" s="28"/>
      <c r="D219" s="28" t="s">
        <v>317</v>
      </c>
      <c r="E219" s="30"/>
      <c r="F219" s="56">
        <f>F220</f>
        <v>800000</v>
      </c>
      <c r="G219" s="76"/>
    </row>
    <row r="220" spans="1:7" ht="47.25" customHeight="1">
      <c r="A220" s="33" t="s">
        <v>429</v>
      </c>
      <c r="B220" s="5"/>
      <c r="C220" s="30"/>
      <c r="D220" s="30"/>
      <c r="E220" s="30" t="s">
        <v>427</v>
      </c>
      <c r="F220" s="81">
        <v>800000</v>
      </c>
      <c r="G220" s="76"/>
    </row>
    <row r="221" spans="1:7" ht="15.75">
      <c r="A221" s="24" t="s">
        <v>31</v>
      </c>
      <c r="B221" s="3"/>
      <c r="C221" s="25" t="s">
        <v>114</v>
      </c>
      <c r="D221" s="30"/>
      <c r="E221" s="30"/>
      <c r="F221" s="83">
        <f>F222</f>
        <v>190000</v>
      </c>
      <c r="G221" s="76"/>
    </row>
    <row r="222" spans="1:7" ht="21.75" customHeight="1">
      <c r="A222" s="29" t="s">
        <v>322</v>
      </c>
      <c r="B222" s="5"/>
      <c r="C222" s="30"/>
      <c r="D222" s="30" t="s">
        <v>325</v>
      </c>
      <c r="E222" s="30"/>
      <c r="F222" s="82">
        <f>F223</f>
        <v>190000</v>
      </c>
      <c r="G222" s="76"/>
    </row>
    <row r="223" spans="1:7" ht="62.25" customHeight="1">
      <c r="A223" s="29" t="s">
        <v>323</v>
      </c>
      <c r="B223" s="5"/>
      <c r="C223" s="30"/>
      <c r="D223" s="30" t="s">
        <v>324</v>
      </c>
      <c r="E223" s="30"/>
      <c r="F223" s="82">
        <f>F224</f>
        <v>190000</v>
      </c>
      <c r="G223" s="76"/>
    </row>
    <row r="224" spans="1:7" ht="27" customHeight="1">
      <c r="A224" s="29" t="s">
        <v>326</v>
      </c>
      <c r="B224" s="5"/>
      <c r="C224" s="30"/>
      <c r="D224" s="30"/>
      <c r="E224" s="30" t="s">
        <v>327</v>
      </c>
      <c r="F224" s="82">
        <v>190000</v>
      </c>
      <c r="G224" s="76"/>
    </row>
    <row r="225" spans="1:7" ht="31.5">
      <c r="A225" s="42" t="s">
        <v>6</v>
      </c>
      <c r="B225" s="3"/>
      <c r="C225" s="3">
        <v>1301</v>
      </c>
      <c r="D225" s="3"/>
      <c r="E225" s="7"/>
      <c r="F225" s="83">
        <f>F226</f>
        <v>10000</v>
      </c>
      <c r="G225" s="76"/>
    </row>
    <row r="226" spans="1:7" ht="39.75" customHeight="1">
      <c r="A226" s="43" t="s">
        <v>122</v>
      </c>
      <c r="B226" s="27"/>
      <c r="C226" s="27"/>
      <c r="D226" s="27" t="s">
        <v>123</v>
      </c>
      <c r="E226" s="44"/>
      <c r="F226" s="82">
        <f>F227</f>
        <v>10000</v>
      </c>
      <c r="G226" s="76"/>
    </row>
    <row r="227" spans="1:7" ht="24" customHeight="1">
      <c r="A227" s="43" t="s">
        <v>124</v>
      </c>
      <c r="B227" s="27"/>
      <c r="C227" s="27"/>
      <c r="D227" s="27" t="s">
        <v>125</v>
      </c>
      <c r="E227" s="44"/>
      <c r="F227" s="82">
        <f>F228</f>
        <v>10000</v>
      </c>
      <c r="G227" s="76"/>
    </row>
    <row r="228" spans="1:7" ht="30.75" customHeight="1">
      <c r="A228" s="45" t="s">
        <v>318</v>
      </c>
      <c r="B228" s="5"/>
      <c r="C228" s="5"/>
      <c r="D228" s="5"/>
      <c r="E228" s="8" t="s">
        <v>319</v>
      </c>
      <c r="F228" s="82">
        <v>10000</v>
      </c>
      <c r="G228" s="76"/>
    </row>
    <row r="229" spans="1:7" ht="48.75" customHeight="1">
      <c r="A229" s="24" t="s">
        <v>223</v>
      </c>
      <c r="B229" s="36"/>
      <c r="C229" s="37" t="s">
        <v>194</v>
      </c>
      <c r="D229" s="37"/>
      <c r="E229" s="37"/>
      <c r="F229" s="84">
        <f>F230</f>
        <v>18115000</v>
      </c>
      <c r="G229" s="36"/>
    </row>
    <row r="230" spans="1:7" ht="31.5" customHeight="1">
      <c r="A230" s="43" t="s">
        <v>129</v>
      </c>
      <c r="B230" s="27"/>
      <c r="C230" s="27"/>
      <c r="D230" s="27" t="s">
        <v>130</v>
      </c>
      <c r="E230" s="44"/>
      <c r="F230" s="85">
        <f>F231+F233</f>
        <v>18115000</v>
      </c>
      <c r="G230" s="76"/>
    </row>
    <row r="231" spans="1:7" ht="45.75" customHeight="1">
      <c r="A231" s="43" t="s">
        <v>131</v>
      </c>
      <c r="B231" s="27"/>
      <c r="C231" s="27"/>
      <c r="D231" s="27">
        <v>5160120</v>
      </c>
      <c r="E231" s="44"/>
      <c r="F231" s="85">
        <f>F232</f>
        <v>17915000</v>
      </c>
      <c r="G231" s="76"/>
    </row>
    <row r="232" spans="1:7" ht="54.75" customHeight="1">
      <c r="A232" s="45" t="s">
        <v>321</v>
      </c>
      <c r="B232" s="5"/>
      <c r="C232" s="5"/>
      <c r="D232" s="5"/>
      <c r="E232" s="8" t="s">
        <v>320</v>
      </c>
      <c r="F232" s="85">
        <v>17915000</v>
      </c>
      <c r="G232" s="76"/>
    </row>
    <row r="233" spans="1:7" ht="55.5" customHeight="1">
      <c r="A233" s="43" t="s">
        <v>132</v>
      </c>
      <c r="B233" s="27"/>
      <c r="C233" s="27"/>
      <c r="D233" s="27" t="s">
        <v>133</v>
      </c>
      <c r="E233" s="44"/>
      <c r="F233" s="85">
        <f>F234</f>
        <v>200000</v>
      </c>
      <c r="G233" s="76"/>
    </row>
    <row r="234" spans="1:7" ht="45.75" customHeight="1" thickBot="1">
      <c r="A234" s="45" t="s">
        <v>321</v>
      </c>
      <c r="B234" s="5"/>
      <c r="C234" s="5"/>
      <c r="D234" s="5"/>
      <c r="E234" s="8" t="s">
        <v>320</v>
      </c>
      <c r="F234" s="85">
        <v>200000</v>
      </c>
      <c r="G234" s="97"/>
    </row>
    <row r="235" spans="1:7" s="23" customFormat="1" ht="75">
      <c r="A235" s="110" t="s">
        <v>233</v>
      </c>
      <c r="B235" s="111">
        <v>710</v>
      </c>
      <c r="C235" s="112"/>
      <c r="D235" s="112"/>
      <c r="E235" s="113"/>
      <c r="F235" s="114">
        <f>F240+F244+F248+F288+F296+F236</f>
        <v>73839800</v>
      </c>
      <c r="G235" s="119">
        <f>G240+G244+G248+G288+G296+G236</f>
        <v>66953000</v>
      </c>
    </row>
    <row r="236" spans="1:7" s="23" customFormat="1" ht="32.25">
      <c r="A236" s="116" t="s">
        <v>141</v>
      </c>
      <c r="B236" s="117"/>
      <c r="C236" s="117" t="s">
        <v>60</v>
      </c>
      <c r="D236" s="30" t="s">
        <v>438</v>
      </c>
      <c r="E236" s="117"/>
      <c r="F236" s="56">
        <f>F237</f>
        <v>390800</v>
      </c>
      <c r="G236" s="56"/>
    </row>
    <row r="237" spans="1:7" s="23" customFormat="1" ht="18.75">
      <c r="A237" s="116" t="s">
        <v>142</v>
      </c>
      <c r="B237" s="117"/>
      <c r="C237" s="117"/>
      <c r="D237" s="30" t="s">
        <v>439</v>
      </c>
      <c r="E237" s="117"/>
      <c r="F237" s="56">
        <f>F238</f>
        <v>390800</v>
      </c>
      <c r="G237" s="56"/>
    </row>
    <row r="238" spans="1:7" s="23" customFormat="1" ht="79.5">
      <c r="A238" s="116" t="s">
        <v>440</v>
      </c>
      <c r="B238" s="117"/>
      <c r="C238" s="117"/>
      <c r="D238" s="30" t="s">
        <v>441</v>
      </c>
      <c r="E238" s="118"/>
      <c r="F238" s="56">
        <f>F239</f>
        <v>390800</v>
      </c>
      <c r="G238" s="56"/>
    </row>
    <row r="239" spans="1:7" s="23" customFormat="1" ht="31.5">
      <c r="A239" s="6" t="s">
        <v>442</v>
      </c>
      <c r="B239" s="30"/>
      <c r="C239" s="117"/>
      <c r="D239" s="117"/>
      <c r="E239" s="30" t="s">
        <v>287</v>
      </c>
      <c r="F239" s="56">
        <v>390800</v>
      </c>
      <c r="G239" s="56"/>
    </row>
    <row r="240" spans="1:7" s="47" customFormat="1" ht="18" customHeight="1">
      <c r="A240" s="65" t="s">
        <v>29</v>
      </c>
      <c r="B240" s="58"/>
      <c r="C240" s="58">
        <v>1001</v>
      </c>
      <c r="D240" s="58"/>
      <c r="E240" s="58"/>
      <c r="F240" s="90">
        <f>F241</f>
        <v>1700000</v>
      </c>
      <c r="G240" s="90"/>
    </row>
    <row r="241" spans="1:7" s="47" customFormat="1" ht="45.75" customHeight="1">
      <c r="A241" s="49" t="s">
        <v>143</v>
      </c>
      <c r="B241" s="28"/>
      <c r="C241" s="28"/>
      <c r="D241" s="28">
        <v>4910000</v>
      </c>
      <c r="E241" s="30"/>
      <c r="F241" s="56">
        <f>F242</f>
        <v>1700000</v>
      </c>
      <c r="G241" s="56"/>
    </row>
    <row r="242" spans="1:7" s="47" customFormat="1" ht="44.25" customHeight="1">
      <c r="A242" s="49" t="s">
        <v>144</v>
      </c>
      <c r="B242" s="28"/>
      <c r="C242" s="28"/>
      <c r="D242" s="28">
        <v>4910100</v>
      </c>
      <c r="E242" s="30"/>
      <c r="F242" s="56">
        <f>F243</f>
        <v>1700000</v>
      </c>
      <c r="G242" s="56"/>
    </row>
    <row r="243" spans="1:7" s="47" customFormat="1" ht="34.5" customHeight="1">
      <c r="A243" s="48" t="s">
        <v>276</v>
      </c>
      <c r="B243" s="30"/>
      <c r="C243" s="30"/>
      <c r="D243" s="30"/>
      <c r="E243" s="30" t="s">
        <v>277</v>
      </c>
      <c r="F243" s="56">
        <v>1700000</v>
      </c>
      <c r="G243" s="56"/>
    </row>
    <row r="244" spans="1:7" s="47" customFormat="1" ht="29.25" customHeight="1">
      <c r="A244" s="46" t="s">
        <v>30</v>
      </c>
      <c r="B244" s="30"/>
      <c r="C244" s="25" t="s">
        <v>139</v>
      </c>
      <c r="D244" s="30"/>
      <c r="E244" s="8"/>
      <c r="F244" s="14">
        <f aca="true" t="shared" si="2" ref="F244:G246">F245</f>
        <v>26965000</v>
      </c>
      <c r="G244" s="14">
        <f t="shared" si="2"/>
        <v>26965000</v>
      </c>
    </row>
    <row r="245" spans="1:7" s="47" customFormat="1" ht="29.25" customHeight="1">
      <c r="A245" s="49" t="s">
        <v>140</v>
      </c>
      <c r="B245" s="28"/>
      <c r="C245" s="28"/>
      <c r="D245" s="50">
        <v>5080000</v>
      </c>
      <c r="E245" s="44"/>
      <c r="F245" s="15">
        <f t="shared" si="2"/>
        <v>26965000</v>
      </c>
      <c r="G245" s="15">
        <f t="shared" si="2"/>
        <v>26965000</v>
      </c>
    </row>
    <row r="246" spans="1:7" s="47" customFormat="1" ht="42.75" customHeight="1">
      <c r="A246" s="49" t="s">
        <v>64</v>
      </c>
      <c r="B246" s="28"/>
      <c r="C246" s="28"/>
      <c r="D246" s="28">
        <v>5089900</v>
      </c>
      <c r="E246" s="44"/>
      <c r="F246" s="15">
        <f t="shared" si="2"/>
        <v>26965000</v>
      </c>
      <c r="G246" s="15">
        <f t="shared" si="2"/>
        <v>26965000</v>
      </c>
    </row>
    <row r="247" spans="1:7" s="47" customFormat="1" ht="51" customHeight="1">
      <c r="A247" s="48" t="s">
        <v>278</v>
      </c>
      <c r="B247" s="30"/>
      <c r="C247" s="30"/>
      <c r="D247" s="30"/>
      <c r="E247" s="8" t="s">
        <v>279</v>
      </c>
      <c r="F247" s="15">
        <v>26965000</v>
      </c>
      <c r="G247" s="15">
        <v>26965000</v>
      </c>
    </row>
    <row r="248" spans="1:7" s="47" customFormat="1" ht="18" customHeight="1">
      <c r="A248" s="46" t="s">
        <v>31</v>
      </c>
      <c r="B248" s="25"/>
      <c r="C248" s="25">
        <v>1003</v>
      </c>
      <c r="D248" s="25"/>
      <c r="E248" s="25"/>
      <c r="F248" s="70">
        <f>F249+F275+F284</f>
        <v>40824000</v>
      </c>
      <c r="G248" s="70">
        <f>G249+G275+G284</f>
        <v>39988000</v>
      </c>
    </row>
    <row r="249" spans="1:7" s="47" customFormat="1" ht="21.75" customHeight="1">
      <c r="A249" s="49" t="s">
        <v>115</v>
      </c>
      <c r="B249" s="28"/>
      <c r="C249" s="28"/>
      <c r="D249" s="28">
        <v>5050000</v>
      </c>
      <c r="E249" s="28"/>
      <c r="F249" s="56">
        <f>F250+F252+F254+F256+F258+F260+F272</f>
        <v>33507000</v>
      </c>
      <c r="G249" s="56">
        <f>G250+G252+G254+G256+G258+G260+G272</f>
        <v>33506000</v>
      </c>
    </row>
    <row r="250" spans="1:7" s="47" customFormat="1" ht="69" customHeight="1">
      <c r="A250" s="49" t="s">
        <v>145</v>
      </c>
      <c r="B250" s="28"/>
      <c r="C250" s="28"/>
      <c r="D250" s="28">
        <v>5051900</v>
      </c>
      <c r="E250" s="28"/>
      <c r="F250" s="56">
        <f>F251</f>
        <v>121000</v>
      </c>
      <c r="G250" s="56">
        <f>G251</f>
        <v>121000</v>
      </c>
    </row>
    <row r="251" spans="1:7" s="47" customFormat="1" ht="40.5" customHeight="1">
      <c r="A251" s="48" t="s">
        <v>276</v>
      </c>
      <c r="B251" s="30"/>
      <c r="C251" s="30"/>
      <c r="D251" s="30"/>
      <c r="E251" s="30" t="s">
        <v>277</v>
      </c>
      <c r="F251" s="56">
        <v>121000</v>
      </c>
      <c r="G251" s="56">
        <v>121000</v>
      </c>
    </row>
    <row r="252" spans="1:7" s="47" customFormat="1" ht="63">
      <c r="A252" s="49" t="s">
        <v>146</v>
      </c>
      <c r="B252" s="28"/>
      <c r="C252" s="28"/>
      <c r="D252" s="28">
        <v>5052205</v>
      </c>
      <c r="E252" s="28"/>
      <c r="F252" s="56">
        <f>F253</f>
        <v>631000</v>
      </c>
      <c r="G252" s="56">
        <f>G253</f>
        <v>631000</v>
      </c>
    </row>
    <row r="253" spans="1:7" s="47" customFormat="1" ht="34.5" customHeight="1">
      <c r="A253" s="48" t="s">
        <v>276</v>
      </c>
      <c r="B253" s="30"/>
      <c r="C253" s="30"/>
      <c r="D253" s="30"/>
      <c r="E253" s="30" t="s">
        <v>277</v>
      </c>
      <c r="F253" s="56">
        <v>631000</v>
      </c>
      <c r="G253" s="56">
        <v>631000</v>
      </c>
    </row>
    <row r="254" spans="1:7" s="47" customFormat="1" ht="59.25" customHeight="1">
      <c r="A254" s="49" t="s">
        <v>147</v>
      </c>
      <c r="B254" s="28"/>
      <c r="C254" s="28"/>
      <c r="D254" s="28">
        <v>5052901</v>
      </c>
      <c r="E254" s="28"/>
      <c r="F254" s="56">
        <f>F255</f>
        <v>1510000</v>
      </c>
      <c r="G254" s="56">
        <f>G255</f>
        <v>1510000</v>
      </c>
    </row>
    <row r="255" spans="1:7" s="47" customFormat="1" ht="33.75" customHeight="1">
      <c r="A255" s="48" t="s">
        <v>276</v>
      </c>
      <c r="B255" s="30"/>
      <c r="C255" s="30"/>
      <c r="D255" s="30"/>
      <c r="E255" s="30" t="s">
        <v>277</v>
      </c>
      <c r="F255" s="56">
        <v>1510000</v>
      </c>
      <c r="G255" s="56">
        <v>1510000</v>
      </c>
    </row>
    <row r="256" spans="1:7" s="47" customFormat="1" ht="37.5" customHeight="1">
      <c r="A256" s="49" t="s">
        <v>152</v>
      </c>
      <c r="B256" s="28"/>
      <c r="C256" s="28"/>
      <c r="D256" s="28">
        <v>5054600</v>
      </c>
      <c r="E256" s="28"/>
      <c r="F256" s="56">
        <f>F257</f>
        <v>8641000</v>
      </c>
      <c r="G256" s="56">
        <f>G257</f>
        <v>8641000</v>
      </c>
    </row>
    <row r="257" spans="1:7" s="47" customFormat="1" ht="42.75" customHeight="1">
      <c r="A257" s="48" t="s">
        <v>280</v>
      </c>
      <c r="B257" s="30"/>
      <c r="C257" s="30"/>
      <c r="D257" s="30"/>
      <c r="E257" s="30" t="s">
        <v>281</v>
      </c>
      <c r="F257" s="56">
        <v>8641000</v>
      </c>
      <c r="G257" s="56">
        <v>8641000</v>
      </c>
    </row>
    <row r="258" spans="1:7" s="47" customFormat="1" ht="42.75" customHeight="1">
      <c r="A258" s="49" t="s">
        <v>154</v>
      </c>
      <c r="B258" s="28"/>
      <c r="C258" s="28"/>
      <c r="D258" s="28">
        <v>5054800</v>
      </c>
      <c r="E258" s="28"/>
      <c r="F258" s="56">
        <f>F259</f>
        <v>3743000</v>
      </c>
      <c r="G258" s="56">
        <f>G259</f>
        <v>3743000</v>
      </c>
    </row>
    <row r="259" spans="1:7" s="47" customFormat="1" ht="35.25" customHeight="1">
      <c r="A259" s="48" t="s">
        <v>280</v>
      </c>
      <c r="B259" s="30"/>
      <c r="C259" s="30"/>
      <c r="D259" s="30"/>
      <c r="E259" s="30" t="s">
        <v>281</v>
      </c>
      <c r="F259" s="56">
        <v>3743000</v>
      </c>
      <c r="G259" s="56">
        <v>3743000</v>
      </c>
    </row>
    <row r="260" spans="1:7" s="47" customFormat="1" ht="29.25" customHeight="1">
      <c r="A260" s="48" t="s">
        <v>170</v>
      </c>
      <c r="B260" s="30"/>
      <c r="C260" s="30"/>
      <c r="D260" s="30">
        <v>5055500</v>
      </c>
      <c r="E260" s="30"/>
      <c r="F260" s="56">
        <f>F261+F263+F269</f>
        <v>13690000</v>
      </c>
      <c r="G260" s="56">
        <f>G261+G263+G269</f>
        <v>13690000</v>
      </c>
    </row>
    <row r="261" spans="1:7" s="47" customFormat="1" ht="33" customHeight="1">
      <c r="A261" s="49" t="s">
        <v>148</v>
      </c>
      <c r="B261" s="28"/>
      <c r="C261" s="28"/>
      <c r="D261" s="28">
        <v>5055510</v>
      </c>
      <c r="E261" s="28"/>
      <c r="F261" s="56">
        <f>F262</f>
        <v>3707000</v>
      </c>
      <c r="G261" s="56">
        <f>G262</f>
        <v>3707000</v>
      </c>
    </row>
    <row r="262" spans="1:7" s="47" customFormat="1" ht="37.5" customHeight="1">
      <c r="A262" s="48" t="s">
        <v>276</v>
      </c>
      <c r="B262" s="30"/>
      <c r="C262" s="30"/>
      <c r="D262" s="30"/>
      <c r="E262" s="30" t="s">
        <v>277</v>
      </c>
      <c r="F262" s="56">
        <v>3707000</v>
      </c>
      <c r="G262" s="56">
        <v>3707000</v>
      </c>
    </row>
    <row r="263" spans="1:7" s="47" customFormat="1" ht="42" customHeight="1">
      <c r="A263" s="49" t="s">
        <v>149</v>
      </c>
      <c r="B263" s="28"/>
      <c r="C263" s="28"/>
      <c r="D263" s="28">
        <v>5055520</v>
      </c>
      <c r="E263" s="28"/>
      <c r="F263" s="56">
        <f>F264+F267</f>
        <v>9758000</v>
      </c>
      <c r="G263" s="56">
        <f>G264+G267</f>
        <v>9758000</v>
      </c>
    </row>
    <row r="264" spans="1:7" s="47" customFormat="1" ht="42.75" customHeight="1">
      <c r="A264" s="49" t="s">
        <v>150</v>
      </c>
      <c r="B264" s="28"/>
      <c r="C264" s="28"/>
      <c r="D264" s="28">
        <v>5055521</v>
      </c>
      <c r="E264" s="28"/>
      <c r="F264" s="56">
        <f>F265+F266</f>
        <v>8383000</v>
      </c>
      <c r="G264" s="56">
        <f>G265+G266</f>
        <v>8383000</v>
      </c>
    </row>
    <row r="265" spans="1:7" s="47" customFormat="1" ht="33.75" customHeight="1">
      <c r="A265" s="48" t="s">
        <v>276</v>
      </c>
      <c r="B265" s="30"/>
      <c r="C265" s="30"/>
      <c r="D265" s="30"/>
      <c r="E265" s="30" t="s">
        <v>277</v>
      </c>
      <c r="F265" s="56">
        <v>2683000</v>
      </c>
      <c r="G265" s="56">
        <v>2683000</v>
      </c>
    </row>
    <row r="266" spans="1:9" s="47" customFormat="1" ht="30" customHeight="1">
      <c r="A266" s="48" t="s">
        <v>280</v>
      </c>
      <c r="B266" s="30"/>
      <c r="C266" s="30"/>
      <c r="D266" s="30"/>
      <c r="E266" s="30" t="s">
        <v>281</v>
      </c>
      <c r="F266" s="56">
        <v>5700000</v>
      </c>
      <c r="G266" s="56">
        <v>5700000</v>
      </c>
      <c r="I266" s="71"/>
    </row>
    <row r="267" spans="1:7" s="47" customFormat="1" ht="40.5" customHeight="1">
      <c r="A267" s="49" t="s">
        <v>151</v>
      </c>
      <c r="B267" s="28"/>
      <c r="C267" s="28"/>
      <c r="D267" s="28">
        <v>5055522</v>
      </c>
      <c r="E267" s="28"/>
      <c r="F267" s="56">
        <f>F268</f>
        <v>1375000</v>
      </c>
      <c r="G267" s="56">
        <f>G268</f>
        <v>1375000</v>
      </c>
    </row>
    <row r="268" spans="1:7" s="47" customFormat="1" ht="33" customHeight="1">
      <c r="A268" s="48" t="s">
        <v>276</v>
      </c>
      <c r="B268" s="30"/>
      <c r="C268" s="30"/>
      <c r="D268" s="30"/>
      <c r="E268" s="30" t="s">
        <v>277</v>
      </c>
      <c r="F268" s="56">
        <v>1375000</v>
      </c>
      <c r="G268" s="56">
        <v>1375000</v>
      </c>
    </row>
    <row r="269" spans="1:7" s="47" customFormat="1" ht="60" customHeight="1">
      <c r="A269" s="49" t="s">
        <v>153</v>
      </c>
      <c r="B269" s="28"/>
      <c r="C269" s="28"/>
      <c r="D269" s="28">
        <v>5055530</v>
      </c>
      <c r="E269" s="28"/>
      <c r="F269" s="56">
        <f>F270+F271</f>
        <v>225000</v>
      </c>
      <c r="G269" s="56">
        <f>G270+G271</f>
        <v>225000</v>
      </c>
    </row>
    <row r="270" spans="1:7" s="47" customFormat="1" ht="48" customHeight="1">
      <c r="A270" s="48" t="s">
        <v>276</v>
      </c>
      <c r="B270" s="30"/>
      <c r="C270" s="30"/>
      <c r="D270" s="30"/>
      <c r="E270" s="30" t="s">
        <v>277</v>
      </c>
      <c r="F270" s="56">
        <v>105000</v>
      </c>
      <c r="G270" s="56">
        <v>105000</v>
      </c>
    </row>
    <row r="271" spans="1:7" s="47" customFormat="1" ht="49.5" customHeight="1">
      <c r="A271" s="48" t="s">
        <v>280</v>
      </c>
      <c r="B271" s="30"/>
      <c r="C271" s="30"/>
      <c r="D271" s="30"/>
      <c r="E271" s="30" t="s">
        <v>281</v>
      </c>
      <c r="F271" s="56">
        <v>120000</v>
      </c>
      <c r="G271" s="56">
        <v>120000</v>
      </c>
    </row>
    <row r="272" spans="1:7" s="47" customFormat="1" ht="30" customHeight="1">
      <c r="A272" s="49" t="s">
        <v>155</v>
      </c>
      <c r="B272" s="28"/>
      <c r="C272" s="28"/>
      <c r="D272" s="28">
        <v>5058600</v>
      </c>
      <c r="E272" s="28"/>
      <c r="F272" s="56">
        <f>F273+F274</f>
        <v>5171000</v>
      </c>
      <c r="G272" s="56">
        <f>G273+G274</f>
        <v>5170000</v>
      </c>
    </row>
    <row r="273" spans="1:7" s="47" customFormat="1" ht="31.5">
      <c r="A273" s="48" t="s">
        <v>276</v>
      </c>
      <c r="B273" s="30"/>
      <c r="C273" s="30"/>
      <c r="D273" s="30"/>
      <c r="E273" s="30" t="s">
        <v>277</v>
      </c>
      <c r="F273" s="56">
        <v>5170000</v>
      </c>
      <c r="G273" s="56">
        <v>5170000</v>
      </c>
    </row>
    <row r="274" spans="1:7" s="47" customFormat="1" ht="47.25">
      <c r="A274" s="48" t="s">
        <v>282</v>
      </c>
      <c r="B274" s="30"/>
      <c r="C274" s="30"/>
      <c r="D274" s="30"/>
      <c r="E274" s="30" t="s">
        <v>283</v>
      </c>
      <c r="F274" s="82">
        <v>1000</v>
      </c>
      <c r="G274" s="88"/>
    </row>
    <row r="275" spans="1:7" s="47" customFormat="1" ht="38.25" customHeight="1">
      <c r="A275" s="49" t="s">
        <v>119</v>
      </c>
      <c r="B275" s="30"/>
      <c r="C275" s="30"/>
      <c r="D275" s="28">
        <v>5140000</v>
      </c>
      <c r="E275" s="30"/>
      <c r="F275" s="56">
        <f>F276</f>
        <v>6482000</v>
      </c>
      <c r="G275" s="56">
        <f>G276</f>
        <v>6482000</v>
      </c>
    </row>
    <row r="276" spans="1:7" s="47" customFormat="1" ht="33.75" customHeight="1">
      <c r="A276" s="49" t="s">
        <v>156</v>
      </c>
      <c r="B276" s="30"/>
      <c r="C276" s="30"/>
      <c r="D276" s="28">
        <v>5140100</v>
      </c>
      <c r="E276" s="30"/>
      <c r="F276" s="56">
        <f>F277+F280+F282</f>
        <v>6482000</v>
      </c>
      <c r="G276" s="56">
        <f>G277+G280+G282</f>
        <v>6482000</v>
      </c>
    </row>
    <row r="277" spans="1:7" s="47" customFormat="1" ht="78" customHeight="1">
      <c r="A277" s="49" t="s">
        <v>290</v>
      </c>
      <c r="B277" s="30"/>
      <c r="C277" s="30"/>
      <c r="D277" s="30" t="s">
        <v>285</v>
      </c>
      <c r="E277" s="30"/>
      <c r="F277" s="56">
        <f>F278+F279</f>
        <v>934000</v>
      </c>
      <c r="G277" s="56">
        <f>G278+G279</f>
        <v>934000</v>
      </c>
    </row>
    <row r="278" spans="1:7" s="47" customFormat="1" ht="52.5" customHeight="1">
      <c r="A278" s="48" t="s">
        <v>288</v>
      </c>
      <c r="B278" s="30"/>
      <c r="C278" s="30"/>
      <c r="D278" s="30"/>
      <c r="E278" s="30" t="s">
        <v>286</v>
      </c>
      <c r="F278" s="56">
        <v>864000</v>
      </c>
      <c r="G278" s="56">
        <v>864000</v>
      </c>
    </row>
    <row r="279" spans="1:7" s="47" customFormat="1" ht="39" customHeight="1">
      <c r="A279" s="48" t="s">
        <v>289</v>
      </c>
      <c r="B279" s="30"/>
      <c r="C279" s="30"/>
      <c r="D279" s="30"/>
      <c r="E279" s="30" t="s">
        <v>287</v>
      </c>
      <c r="F279" s="56">
        <v>70000</v>
      </c>
      <c r="G279" s="56">
        <v>70000</v>
      </c>
    </row>
    <row r="280" spans="1:7" s="47" customFormat="1" ht="43.5" customHeight="1">
      <c r="A280" s="49" t="s">
        <v>292</v>
      </c>
      <c r="B280" s="28"/>
      <c r="C280" s="28"/>
      <c r="D280" s="28" t="s">
        <v>284</v>
      </c>
      <c r="E280" s="30"/>
      <c r="F280" s="56">
        <f>F281</f>
        <v>4416000</v>
      </c>
      <c r="G280" s="56">
        <f>G281</f>
        <v>4416000</v>
      </c>
    </row>
    <row r="281" spans="1:7" s="47" customFormat="1" ht="44.25" customHeight="1">
      <c r="A281" s="48" t="s">
        <v>280</v>
      </c>
      <c r="B281" s="30"/>
      <c r="C281" s="30"/>
      <c r="D281" s="30"/>
      <c r="E281" s="30" t="s">
        <v>281</v>
      </c>
      <c r="F281" s="56">
        <v>4416000</v>
      </c>
      <c r="G281" s="56">
        <v>4416000</v>
      </c>
    </row>
    <row r="282" spans="1:7" s="47" customFormat="1" ht="57" customHeight="1">
      <c r="A282" s="49" t="s">
        <v>291</v>
      </c>
      <c r="B282" s="30"/>
      <c r="C282" s="30"/>
      <c r="D282" s="28" t="s">
        <v>417</v>
      </c>
      <c r="E282" s="30"/>
      <c r="F282" s="56">
        <f>F283</f>
        <v>1132000</v>
      </c>
      <c r="G282" s="56">
        <f>G283</f>
        <v>1132000</v>
      </c>
    </row>
    <row r="283" spans="1:7" s="47" customFormat="1" ht="56.25" customHeight="1">
      <c r="A283" s="48" t="s">
        <v>282</v>
      </c>
      <c r="B283" s="30"/>
      <c r="C283" s="30"/>
      <c r="D283" s="30"/>
      <c r="E283" s="30" t="s">
        <v>283</v>
      </c>
      <c r="F283" s="56">
        <v>1132000</v>
      </c>
      <c r="G283" s="56">
        <v>1132000</v>
      </c>
    </row>
    <row r="284" spans="1:7" s="47" customFormat="1" ht="39" customHeight="1">
      <c r="A284" s="49" t="s">
        <v>92</v>
      </c>
      <c r="B284" s="28"/>
      <c r="C284" s="28"/>
      <c r="D284" s="28" t="s">
        <v>93</v>
      </c>
      <c r="E284" s="30"/>
      <c r="F284" s="56">
        <f>F285</f>
        <v>835000</v>
      </c>
      <c r="G284" s="56"/>
    </row>
    <row r="285" spans="1:7" s="47" customFormat="1" ht="56.25" customHeight="1">
      <c r="A285" s="49" t="s">
        <v>293</v>
      </c>
      <c r="B285" s="28"/>
      <c r="C285" s="28"/>
      <c r="D285" s="28" t="s">
        <v>294</v>
      </c>
      <c r="E285" s="30"/>
      <c r="F285" s="56">
        <f>F286</f>
        <v>835000</v>
      </c>
      <c r="G285" s="56"/>
    </row>
    <row r="286" spans="1:7" s="47" customFormat="1" ht="67.5" customHeight="1">
      <c r="A286" s="49" t="s">
        <v>295</v>
      </c>
      <c r="B286" s="28"/>
      <c r="C286" s="28"/>
      <c r="D286" s="28" t="s">
        <v>296</v>
      </c>
      <c r="E286" s="30"/>
      <c r="F286" s="82">
        <f>F287</f>
        <v>835000</v>
      </c>
      <c r="G286" s="88"/>
    </row>
    <row r="287" spans="1:7" s="47" customFormat="1" ht="48.75" customHeight="1">
      <c r="A287" s="48" t="s">
        <v>282</v>
      </c>
      <c r="B287" s="30"/>
      <c r="C287" s="30"/>
      <c r="D287" s="30"/>
      <c r="E287" s="30" t="s">
        <v>283</v>
      </c>
      <c r="F287" s="82">
        <v>835000</v>
      </c>
      <c r="G287" s="88"/>
    </row>
    <row r="288" spans="1:7" s="47" customFormat="1" ht="15.75">
      <c r="A288" s="68" t="s">
        <v>32</v>
      </c>
      <c r="B288" s="30"/>
      <c r="C288" s="25" t="s">
        <v>221</v>
      </c>
      <c r="D288" s="30"/>
      <c r="E288" s="30"/>
      <c r="F288" s="83">
        <f>F289+F292</f>
        <v>51000</v>
      </c>
      <c r="G288" s="88"/>
    </row>
    <row r="289" spans="1:7" s="47" customFormat="1" ht="17.25" customHeight="1">
      <c r="A289" s="69" t="s">
        <v>92</v>
      </c>
      <c r="B289" s="30"/>
      <c r="C289" s="30"/>
      <c r="D289" s="30" t="s">
        <v>93</v>
      </c>
      <c r="E289" s="30"/>
      <c r="F289" s="82">
        <f>F290</f>
        <v>46000</v>
      </c>
      <c r="G289" s="88"/>
    </row>
    <row r="290" spans="1:7" s="47" customFormat="1" ht="51.75" customHeight="1">
      <c r="A290" s="54" t="s">
        <v>297</v>
      </c>
      <c r="B290" s="28"/>
      <c r="C290" s="28"/>
      <c r="D290" s="28" t="s">
        <v>222</v>
      </c>
      <c r="E290" s="30"/>
      <c r="F290" s="82">
        <f>F291</f>
        <v>46000</v>
      </c>
      <c r="G290" s="88"/>
    </row>
    <row r="291" spans="1:7" s="47" customFormat="1" ht="30.75" customHeight="1">
      <c r="A291" s="48" t="s">
        <v>289</v>
      </c>
      <c r="B291" s="30"/>
      <c r="C291" s="30"/>
      <c r="D291" s="30"/>
      <c r="E291" s="30" t="s">
        <v>287</v>
      </c>
      <c r="F291" s="82">
        <v>46000</v>
      </c>
      <c r="G291" s="88"/>
    </row>
    <row r="292" spans="1:7" s="47" customFormat="1" ht="28.5" customHeight="1">
      <c r="A292" s="54" t="s">
        <v>298</v>
      </c>
      <c r="B292" s="28"/>
      <c r="C292" s="28"/>
      <c r="D292" s="28" t="s">
        <v>80</v>
      </c>
      <c r="E292" s="30"/>
      <c r="F292" s="82">
        <f>F293</f>
        <v>5000</v>
      </c>
      <c r="G292" s="88"/>
    </row>
    <row r="293" spans="1:7" s="47" customFormat="1" ht="36" customHeight="1">
      <c r="A293" s="54" t="s">
        <v>299</v>
      </c>
      <c r="B293" s="28"/>
      <c r="C293" s="28"/>
      <c r="D293" s="28" t="s">
        <v>248</v>
      </c>
      <c r="E293" s="30"/>
      <c r="F293" s="82">
        <f>F294</f>
        <v>5000</v>
      </c>
      <c r="G293" s="88"/>
    </row>
    <row r="294" spans="1:7" s="47" customFormat="1" ht="30.75" customHeight="1">
      <c r="A294" s="54" t="s">
        <v>300</v>
      </c>
      <c r="B294" s="28"/>
      <c r="C294" s="28"/>
      <c r="D294" s="28" t="s">
        <v>251</v>
      </c>
      <c r="E294" s="30"/>
      <c r="F294" s="82">
        <f>F295</f>
        <v>5000</v>
      </c>
      <c r="G294" s="88"/>
    </row>
    <row r="295" spans="1:7" s="47" customFormat="1" ht="42" customHeight="1">
      <c r="A295" s="48" t="s">
        <v>289</v>
      </c>
      <c r="B295" s="30"/>
      <c r="C295" s="30"/>
      <c r="D295" s="30"/>
      <c r="E295" s="30" t="s">
        <v>287</v>
      </c>
      <c r="F295" s="82">
        <v>5000</v>
      </c>
      <c r="G295" s="88"/>
    </row>
    <row r="296" spans="1:7" s="47" customFormat="1" ht="26.25" customHeight="1">
      <c r="A296" s="46" t="s">
        <v>33</v>
      </c>
      <c r="B296" s="25"/>
      <c r="C296" s="25">
        <v>1006</v>
      </c>
      <c r="D296" s="30"/>
      <c r="E296" s="30"/>
      <c r="F296" s="83">
        <f>F297</f>
        <v>3909000</v>
      </c>
      <c r="G296" s="88"/>
    </row>
    <row r="297" spans="1:7" s="47" customFormat="1" ht="37.5" customHeight="1">
      <c r="A297" s="54" t="s">
        <v>68</v>
      </c>
      <c r="B297" s="28"/>
      <c r="C297" s="28"/>
      <c r="D297" s="28" t="s">
        <v>69</v>
      </c>
      <c r="E297" s="28"/>
      <c r="F297" s="82">
        <f>F298</f>
        <v>3909000</v>
      </c>
      <c r="G297" s="88"/>
    </row>
    <row r="298" spans="1:7" s="47" customFormat="1" ht="37.5" customHeight="1">
      <c r="A298" s="54" t="s">
        <v>73</v>
      </c>
      <c r="B298" s="28"/>
      <c r="C298" s="28"/>
      <c r="D298" s="28" t="s">
        <v>74</v>
      </c>
      <c r="E298" s="28"/>
      <c r="F298" s="82">
        <f>F299+F300+F301+F302+F303</f>
        <v>3909000</v>
      </c>
      <c r="G298" s="88"/>
    </row>
    <row r="299" spans="1:7" s="47" customFormat="1" ht="32.25" customHeight="1">
      <c r="A299" s="69" t="s">
        <v>304</v>
      </c>
      <c r="B299" s="30"/>
      <c r="C299" s="30"/>
      <c r="D299" s="30"/>
      <c r="E299" s="30" t="s">
        <v>301</v>
      </c>
      <c r="F299" s="82">
        <v>3262000</v>
      </c>
      <c r="G299" s="88"/>
    </row>
    <row r="300" spans="1:7" s="47" customFormat="1" ht="42" customHeight="1">
      <c r="A300" s="69" t="s">
        <v>288</v>
      </c>
      <c r="B300" s="30"/>
      <c r="C300" s="30"/>
      <c r="D300" s="30"/>
      <c r="E300" s="30" t="s">
        <v>286</v>
      </c>
      <c r="F300" s="82">
        <v>155000</v>
      </c>
      <c r="G300" s="88"/>
    </row>
    <row r="301" spans="1:7" s="47" customFormat="1" ht="45" customHeight="1">
      <c r="A301" s="69" t="s">
        <v>305</v>
      </c>
      <c r="B301" s="30"/>
      <c r="C301" s="30"/>
      <c r="D301" s="30"/>
      <c r="E301" s="30" t="s">
        <v>287</v>
      </c>
      <c r="F301" s="82">
        <v>480000</v>
      </c>
      <c r="G301" s="88"/>
    </row>
    <row r="302" spans="1:7" s="47" customFormat="1" ht="41.25" customHeight="1">
      <c r="A302" s="69" t="s">
        <v>306</v>
      </c>
      <c r="B302" s="30"/>
      <c r="C302" s="30"/>
      <c r="D302" s="30"/>
      <c r="E302" s="30" t="s">
        <v>302</v>
      </c>
      <c r="F302" s="82">
        <v>8000</v>
      </c>
      <c r="G302" s="88"/>
    </row>
    <row r="303" spans="1:7" s="47" customFormat="1" ht="26.25" customHeight="1" thickBot="1">
      <c r="A303" s="73" t="s">
        <v>307</v>
      </c>
      <c r="B303" s="55"/>
      <c r="C303" s="55"/>
      <c r="D303" s="55"/>
      <c r="E303" s="55" t="s">
        <v>303</v>
      </c>
      <c r="F303" s="89">
        <v>4000</v>
      </c>
      <c r="G303" s="104"/>
    </row>
    <row r="304" spans="1:7" s="47" customFormat="1" ht="120" customHeight="1" thickBot="1">
      <c r="A304" s="59" t="s">
        <v>446</v>
      </c>
      <c r="B304" s="60" t="s">
        <v>232</v>
      </c>
      <c r="C304" s="60"/>
      <c r="D304" s="60"/>
      <c r="E304" s="60"/>
      <c r="F304" s="86">
        <f>F305+F311+F332+F370+F374+F349</f>
        <v>119602252</v>
      </c>
      <c r="G304" s="115">
        <f>G305+G311+G332+G370+G374+G349</f>
        <v>115514572</v>
      </c>
    </row>
    <row r="305" spans="1:8" s="52" customFormat="1" ht="15" customHeight="1">
      <c r="A305" s="57" t="s">
        <v>21</v>
      </c>
      <c r="B305" s="58"/>
      <c r="C305" s="58" t="s">
        <v>58</v>
      </c>
      <c r="D305" s="58"/>
      <c r="E305" s="58"/>
      <c r="F305" s="87">
        <f>F306</f>
        <v>18224570</v>
      </c>
      <c r="G305" s="70">
        <f>G306</f>
        <v>18209810</v>
      </c>
      <c r="H305" s="75"/>
    </row>
    <row r="306" spans="1:7" s="53" customFormat="1" ht="30" customHeight="1">
      <c r="A306" s="54" t="s">
        <v>158</v>
      </c>
      <c r="B306" s="28"/>
      <c r="C306" s="28"/>
      <c r="D306" s="28" t="s">
        <v>159</v>
      </c>
      <c r="E306" s="28"/>
      <c r="F306" s="82">
        <f>F307</f>
        <v>18224570</v>
      </c>
      <c r="G306" s="56">
        <f>G307</f>
        <v>18209810</v>
      </c>
    </row>
    <row r="307" spans="1:7" s="51" customFormat="1" ht="28.5" customHeight="1">
      <c r="A307" s="54" t="s">
        <v>65</v>
      </c>
      <c r="B307" s="28"/>
      <c r="C307" s="28"/>
      <c r="D307" s="28" t="s">
        <v>160</v>
      </c>
      <c r="E307" s="28"/>
      <c r="F307" s="82">
        <f>F308+F310+F309</f>
        <v>18224570</v>
      </c>
      <c r="G307" s="56">
        <f>G308+G310</f>
        <v>18209810</v>
      </c>
    </row>
    <row r="308" spans="1:7" s="47" customFormat="1" ht="62.25" customHeight="1">
      <c r="A308" s="29" t="s">
        <v>330</v>
      </c>
      <c r="B308" s="30"/>
      <c r="C308" s="30"/>
      <c r="D308" s="30"/>
      <c r="E308" s="30" t="s">
        <v>279</v>
      </c>
      <c r="F308" s="82">
        <v>18177410</v>
      </c>
      <c r="G308" s="56">
        <v>18177410</v>
      </c>
    </row>
    <row r="309" spans="1:7" s="47" customFormat="1" ht="26.25" customHeight="1">
      <c r="A309" s="29" t="s">
        <v>447</v>
      </c>
      <c r="B309" s="30"/>
      <c r="C309" s="30"/>
      <c r="D309" s="30"/>
      <c r="E309" s="30" t="s">
        <v>332</v>
      </c>
      <c r="F309" s="82">
        <v>14760</v>
      </c>
      <c r="G309" s="56">
        <v>14760</v>
      </c>
    </row>
    <row r="310" spans="1:7" s="47" customFormat="1" ht="37.5" customHeight="1">
      <c r="A310" s="48" t="s">
        <v>276</v>
      </c>
      <c r="B310" s="30"/>
      <c r="C310" s="30"/>
      <c r="D310" s="30"/>
      <c r="E310" s="30" t="s">
        <v>277</v>
      </c>
      <c r="F310" s="82">
        <v>32400</v>
      </c>
      <c r="G310" s="56">
        <v>32400</v>
      </c>
    </row>
    <row r="311" spans="1:7" ht="24" customHeight="1">
      <c r="A311" s="46" t="s">
        <v>22</v>
      </c>
      <c r="B311" s="25"/>
      <c r="C311" s="25" t="s">
        <v>59</v>
      </c>
      <c r="D311" s="25"/>
      <c r="E311" s="25"/>
      <c r="F311" s="83">
        <f>F312+F317+F321+F325+F329</f>
        <v>80609585</v>
      </c>
      <c r="G311" s="70">
        <f>G312+G317+G321+G325+G329</f>
        <v>80165363</v>
      </c>
    </row>
    <row r="312" spans="1:7" ht="36" customHeight="1">
      <c r="A312" s="49" t="s">
        <v>138</v>
      </c>
      <c r="B312" s="28"/>
      <c r="C312" s="28"/>
      <c r="D312" s="28">
        <v>4210000</v>
      </c>
      <c r="E312" s="28"/>
      <c r="F312" s="82">
        <f>F313</f>
        <v>77533481</v>
      </c>
      <c r="G312" s="56">
        <f>G313</f>
        <v>77533481</v>
      </c>
    </row>
    <row r="313" spans="1:7" ht="30.75" customHeight="1">
      <c r="A313" s="49" t="s">
        <v>65</v>
      </c>
      <c r="B313" s="28"/>
      <c r="C313" s="28"/>
      <c r="D313" s="28">
        <v>4219900</v>
      </c>
      <c r="E313" s="28"/>
      <c r="F313" s="82">
        <f>F314+F315+F316</f>
        <v>77533481</v>
      </c>
      <c r="G313" s="56">
        <f>G314+G315+G316</f>
        <v>77533481</v>
      </c>
    </row>
    <row r="314" spans="1:7" ht="52.5" customHeight="1">
      <c r="A314" s="29" t="s">
        <v>330</v>
      </c>
      <c r="B314" s="30"/>
      <c r="C314" s="30"/>
      <c r="D314" s="30"/>
      <c r="E314" s="30" t="s">
        <v>279</v>
      </c>
      <c r="F314" s="82">
        <v>73780881</v>
      </c>
      <c r="G314" s="56">
        <f>F314</f>
        <v>73780881</v>
      </c>
    </row>
    <row r="315" spans="1:7" ht="36.75" customHeight="1">
      <c r="A315" s="48" t="s">
        <v>276</v>
      </c>
      <c r="B315" s="30"/>
      <c r="C315" s="30"/>
      <c r="D315" s="30"/>
      <c r="E315" s="30" t="s">
        <v>277</v>
      </c>
      <c r="F315" s="82">
        <v>189600</v>
      </c>
      <c r="G315" s="56">
        <v>189600</v>
      </c>
    </row>
    <row r="316" spans="1:7" ht="36.75" customHeight="1">
      <c r="A316" s="48" t="s">
        <v>433</v>
      </c>
      <c r="B316" s="30"/>
      <c r="C316" s="30"/>
      <c r="D316" s="30"/>
      <c r="E316" s="30" t="s">
        <v>332</v>
      </c>
      <c r="F316" s="82">
        <v>3563000</v>
      </c>
      <c r="G316" s="56">
        <f>F316</f>
        <v>3563000</v>
      </c>
    </row>
    <row r="317" spans="1:7" ht="33.75" customHeight="1">
      <c r="A317" s="49" t="s">
        <v>97</v>
      </c>
      <c r="B317" s="28"/>
      <c r="C317" s="28"/>
      <c r="D317" s="28">
        <v>4230000</v>
      </c>
      <c r="E317" s="28"/>
      <c r="F317" s="82">
        <f>F318</f>
        <v>1895882</v>
      </c>
      <c r="G317" s="56">
        <f>G318</f>
        <v>1895882</v>
      </c>
    </row>
    <row r="318" spans="1:7" ht="40.5" customHeight="1">
      <c r="A318" s="49" t="s">
        <v>65</v>
      </c>
      <c r="B318" s="28"/>
      <c r="C318" s="28"/>
      <c r="D318" s="28">
        <v>4239900</v>
      </c>
      <c r="E318" s="28"/>
      <c r="F318" s="82">
        <f>F319+F320</f>
        <v>1895882</v>
      </c>
      <c r="G318" s="56">
        <f>G319+G320</f>
        <v>1895882</v>
      </c>
    </row>
    <row r="319" spans="1:7" ht="48.75" customHeight="1">
      <c r="A319" s="29" t="s">
        <v>330</v>
      </c>
      <c r="B319" s="30"/>
      <c r="C319" s="30"/>
      <c r="D319" s="30"/>
      <c r="E319" s="30" t="s">
        <v>279</v>
      </c>
      <c r="F319" s="82">
        <v>1888682</v>
      </c>
      <c r="G319" s="56">
        <v>1888682</v>
      </c>
    </row>
    <row r="320" spans="1:7" ht="36.75" customHeight="1">
      <c r="A320" s="48" t="s">
        <v>276</v>
      </c>
      <c r="B320" s="30"/>
      <c r="C320" s="30"/>
      <c r="D320" s="30"/>
      <c r="E320" s="30" t="s">
        <v>277</v>
      </c>
      <c r="F320" s="82">
        <v>7200</v>
      </c>
      <c r="G320" s="56">
        <v>7200</v>
      </c>
    </row>
    <row r="321" spans="1:7" ht="37.5" customHeight="1">
      <c r="A321" s="49" t="s">
        <v>66</v>
      </c>
      <c r="B321" s="28"/>
      <c r="C321" s="28"/>
      <c r="D321" s="28">
        <v>5200000</v>
      </c>
      <c r="E321" s="28"/>
      <c r="F321" s="82">
        <f aca="true" t="shared" si="3" ref="F321:G323">F322</f>
        <v>736000</v>
      </c>
      <c r="G321" s="56">
        <f t="shared" si="3"/>
        <v>736000</v>
      </c>
    </row>
    <row r="322" spans="1:7" ht="33" customHeight="1">
      <c r="A322" s="49" t="s">
        <v>406</v>
      </c>
      <c r="B322" s="28"/>
      <c r="C322" s="28"/>
      <c r="D322" s="28" t="s">
        <v>270</v>
      </c>
      <c r="E322" s="28"/>
      <c r="F322" s="82">
        <f t="shared" si="3"/>
        <v>736000</v>
      </c>
      <c r="G322" s="56">
        <f t="shared" si="3"/>
        <v>736000</v>
      </c>
    </row>
    <row r="323" spans="1:7" ht="81.75" customHeight="1">
      <c r="A323" s="41" t="s">
        <v>225</v>
      </c>
      <c r="B323" s="28"/>
      <c r="C323" s="28"/>
      <c r="D323" s="28" t="s">
        <v>413</v>
      </c>
      <c r="E323" s="28"/>
      <c r="F323" s="82">
        <f t="shared" si="3"/>
        <v>736000</v>
      </c>
      <c r="G323" s="56">
        <f t="shared" si="3"/>
        <v>736000</v>
      </c>
    </row>
    <row r="324" spans="1:7" ht="54.75" customHeight="1">
      <c r="A324" s="29" t="s">
        <v>330</v>
      </c>
      <c r="B324" s="30"/>
      <c r="C324" s="30"/>
      <c r="D324" s="30"/>
      <c r="E324" s="30" t="s">
        <v>279</v>
      </c>
      <c r="F324" s="82">
        <v>736000</v>
      </c>
      <c r="G324" s="56">
        <v>736000</v>
      </c>
    </row>
    <row r="325" spans="1:7" ht="25.5" customHeight="1">
      <c r="A325" s="49" t="s">
        <v>92</v>
      </c>
      <c r="B325" s="28"/>
      <c r="C325" s="28"/>
      <c r="D325" s="28" t="s">
        <v>93</v>
      </c>
      <c r="E325" s="28"/>
      <c r="F325" s="82">
        <f>F326</f>
        <v>400000</v>
      </c>
      <c r="G325" s="76"/>
    </row>
    <row r="326" spans="1:7" ht="51.75" customHeight="1">
      <c r="A326" s="49" t="s">
        <v>161</v>
      </c>
      <c r="B326" s="28"/>
      <c r="C326" s="28"/>
      <c r="D326" s="28" t="s">
        <v>162</v>
      </c>
      <c r="E326" s="28"/>
      <c r="F326" s="82">
        <f>F327</f>
        <v>400000</v>
      </c>
      <c r="G326" s="76"/>
    </row>
    <row r="327" spans="1:7" ht="66" customHeight="1">
      <c r="A327" s="49" t="s">
        <v>393</v>
      </c>
      <c r="B327" s="28"/>
      <c r="C327" s="28"/>
      <c r="D327" s="28" t="s">
        <v>394</v>
      </c>
      <c r="E327" s="28"/>
      <c r="F327" s="82">
        <f>F328</f>
        <v>400000</v>
      </c>
      <c r="G327" s="76"/>
    </row>
    <row r="328" spans="1:7" ht="36" customHeight="1">
      <c r="A328" s="29" t="s">
        <v>342</v>
      </c>
      <c r="B328" s="30"/>
      <c r="C328" s="30"/>
      <c r="D328" s="30"/>
      <c r="E328" s="30" t="s">
        <v>332</v>
      </c>
      <c r="F328" s="82">
        <v>400000</v>
      </c>
      <c r="G328" s="76"/>
    </row>
    <row r="329" spans="1:7" ht="33" customHeight="1">
      <c r="A329" s="48" t="s">
        <v>79</v>
      </c>
      <c r="B329" s="30"/>
      <c r="C329" s="30"/>
      <c r="D329" s="30" t="s">
        <v>80</v>
      </c>
      <c r="E329" s="30"/>
      <c r="F329" s="82">
        <f>F330</f>
        <v>44222</v>
      </c>
      <c r="G329" s="76"/>
    </row>
    <row r="330" spans="1:7" ht="59.25" customHeight="1">
      <c r="A330" s="49" t="s">
        <v>255</v>
      </c>
      <c r="B330" s="30"/>
      <c r="C330" s="30"/>
      <c r="D330" s="30" t="s">
        <v>256</v>
      </c>
      <c r="E330" s="30"/>
      <c r="F330" s="82">
        <f>F331</f>
        <v>44222</v>
      </c>
      <c r="G330" s="76"/>
    </row>
    <row r="331" spans="1:7" ht="26.25" customHeight="1">
      <c r="A331" s="29" t="s">
        <v>342</v>
      </c>
      <c r="B331" s="30"/>
      <c r="C331" s="30"/>
      <c r="D331" s="30"/>
      <c r="E331" s="30" t="s">
        <v>332</v>
      </c>
      <c r="F331" s="82">
        <v>44222</v>
      </c>
      <c r="G331" s="76"/>
    </row>
    <row r="332" spans="1:7" ht="35.25" customHeight="1">
      <c r="A332" s="46" t="s">
        <v>23</v>
      </c>
      <c r="B332" s="25"/>
      <c r="C332" s="25" t="s">
        <v>60</v>
      </c>
      <c r="D332" s="25"/>
      <c r="E332" s="25"/>
      <c r="F332" s="83">
        <f>F333+F337+F343</f>
        <v>1777422</v>
      </c>
      <c r="G332" s="76"/>
    </row>
    <row r="333" spans="1:7" ht="33" customHeight="1">
      <c r="A333" s="32" t="s">
        <v>141</v>
      </c>
      <c r="B333" s="38" t="s">
        <v>213</v>
      </c>
      <c r="C333" s="39" t="s">
        <v>213</v>
      </c>
      <c r="D333" s="39" t="s">
        <v>214</v>
      </c>
      <c r="E333" s="39" t="s">
        <v>213</v>
      </c>
      <c r="F333" s="82">
        <f>F334</f>
        <v>1185200</v>
      </c>
      <c r="G333" s="76"/>
    </row>
    <row r="334" spans="1:7" ht="32.25" customHeight="1">
      <c r="A334" s="32" t="s">
        <v>142</v>
      </c>
      <c r="B334" s="38" t="s">
        <v>213</v>
      </c>
      <c r="C334" s="39" t="s">
        <v>213</v>
      </c>
      <c r="D334" s="39" t="s">
        <v>215</v>
      </c>
      <c r="E334" s="39" t="s">
        <v>213</v>
      </c>
      <c r="F334" s="82">
        <f>F335</f>
        <v>1185200</v>
      </c>
      <c r="G334" s="76"/>
    </row>
    <row r="335" spans="1:7" ht="48" customHeight="1">
      <c r="A335" s="32" t="s">
        <v>216</v>
      </c>
      <c r="B335" s="38" t="s">
        <v>213</v>
      </c>
      <c r="C335" s="39" t="s">
        <v>213</v>
      </c>
      <c r="D335" s="39" t="s">
        <v>217</v>
      </c>
      <c r="E335" s="39" t="s">
        <v>213</v>
      </c>
      <c r="F335" s="82">
        <f>F336</f>
        <v>1185200</v>
      </c>
      <c r="G335" s="76"/>
    </row>
    <row r="336" spans="1:7" ht="49.5" customHeight="1">
      <c r="A336" s="29" t="s">
        <v>342</v>
      </c>
      <c r="B336" s="3"/>
      <c r="C336" s="25"/>
      <c r="D336" s="30"/>
      <c r="E336" s="30" t="s">
        <v>332</v>
      </c>
      <c r="F336" s="82">
        <v>1185200</v>
      </c>
      <c r="G336" s="76"/>
    </row>
    <row r="337" spans="1:7" ht="25.5" customHeight="1">
      <c r="A337" s="26" t="s">
        <v>92</v>
      </c>
      <c r="B337" s="27"/>
      <c r="C337" s="28"/>
      <c r="D337" s="28">
        <v>5220000</v>
      </c>
      <c r="E337" s="30"/>
      <c r="F337" s="82">
        <f>F338</f>
        <v>533000</v>
      </c>
      <c r="G337" s="76"/>
    </row>
    <row r="338" spans="1:7" ht="52.5" customHeight="1">
      <c r="A338" s="40" t="s">
        <v>218</v>
      </c>
      <c r="B338" s="5"/>
      <c r="C338" s="30"/>
      <c r="D338" s="28">
        <v>5221300</v>
      </c>
      <c r="E338" s="30"/>
      <c r="F338" s="56">
        <f>F339+F342</f>
        <v>533000</v>
      </c>
      <c r="G338" s="76"/>
    </row>
    <row r="339" spans="1:7" ht="54.75" customHeight="1">
      <c r="A339" s="40" t="s">
        <v>266</v>
      </c>
      <c r="B339" s="5"/>
      <c r="C339" s="30"/>
      <c r="D339" s="28" t="s">
        <v>219</v>
      </c>
      <c r="E339" s="30"/>
      <c r="F339" s="56">
        <f>F340</f>
        <v>228000</v>
      </c>
      <c r="G339" s="76"/>
    </row>
    <row r="340" spans="1:7" ht="57.75" customHeight="1">
      <c r="A340" s="29" t="s">
        <v>342</v>
      </c>
      <c r="B340" s="5"/>
      <c r="C340" s="30"/>
      <c r="D340" s="30"/>
      <c r="E340" s="30" t="s">
        <v>332</v>
      </c>
      <c r="F340" s="56">
        <v>228000</v>
      </c>
      <c r="G340" s="76"/>
    </row>
    <row r="341" spans="1:7" ht="95.25" customHeight="1">
      <c r="A341" s="32" t="s">
        <v>267</v>
      </c>
      <c r="B341" s="5"/>
      <c r="C341" s="30"/>
      <c r="D341" s="30" t="s">
        <v>220</v>
      </c>
      <c r="E341" s="30"/>
      <c r="F341" s="56">
        <f>F342</f>
        <v>305000</v>
      </c>
      <c r="G341" s="29"/>
    </row>
    <row r="342" spans="1:7" ht="58.5" customHeight="1">
      <c r="A342" s="29" t="s">
        <v>342</v>
      </c>
      <c r="B342" s="5"/>
      <c r="C342" s="30"/>
      <c r="D342" s="30"/>
      <c r="E342" s="30" t="s">
        <v>332</v>
      </c>
      <c r="F342" s="56">
        <v>305000</v>
      </c>
      <c r="G342" s="76"/>
    </row>
    <row r="343" spans="1:7" ht="30.75" customHeight="1">
      <c r="A343" s="29" t="s">
        <v>79</v>
      </c>
      <c r="B343" s="5"/>
      <c r="C343" s="30"/>
      <c r="D343" s="30" t="s">
        <v>80</v>
      </c>
      <c r="E343" s="30"/>
      <c r="F343" s="56">
        <f>F344</f>
        <v>59222</v>
      </c>
      <c r="G343" s="76"/>
    </row>
    <row r="344" spans="1:7" ht="36" customHeight="1">
      <c r="A344" s="26" t="s">
        <v>247</v>
      </c>
      <c r="B344" s="27"/>
      <c r="C344" s="28"/>
      <c r="D344" s="28" t="s">
        <v>248</v>
      </c>
      <c r="E344" s="30"/>
      <c r="F344" s="56">
        <f>F345+F347</f>
        <v>59222</v>
      </c>
      <c r="G344" s="76"/>
    </row>
    <row r="345" spans="1:7" ht="69.75" customHeight="1">
      <c r="A345" s="26" t="s">
        <v>268</v>
      </c>
      <c r="B345" s="27"/>
      <c r="C345" s="28"/>
      <c r="D345" s="28" t="s">
        <v>249</v>
      </c>
      <c r="E345" s="30"/>
      <c r="F345" s="56">
        <f>F346</f>
        <v>25333</v>
      </c>
      <c r="G345" s="76"/>
    </row>
    <row r="346" spans="1:7" ht="53.25" customHeight="1">
      <c r="A346" s="29" t="s">
        <v>342</v>
      </c>
      <c r="B346" s="5"/>
      <c r="C346" s="30"/>
      <c r="D346" s="30"/>
      <c r="E346" s="30" t="s">
        <v>332</v>
      </c>
      <c r="F346" s="56">
        <v>25333</v>
      </c>
      <c r="G346" s="76"/>
    </row>
    <row r="347" spans="1:7" ht="94.5">
      <c r="A347" s="26" t="s">
        <v>269</v>
      </c>
      <c r="B347" s="5"/>
      <c r="C347" s="30"/>
      <c r="D347" s="30" t="s">
        <v>250</v>
      </c>
      <c r="E347" s="30"/>
      <c r="F347" s="56">
        <f>F348</f>
        <v>33889</v>
      </c>
      <c r="G347" s="76"/>
    </row>
    <row r="348" spans="1:7" ht="56.25" customHeight="1">
      <c r="A348" s="29" t="s">
        <v>342</v>
      </c>
      <c r="B348" s="5"/>
      <c r="C348" s="30"/>
      <c r="D348" s="30"/>
      <c r="E348" s="30" t="s">
        <v>332</v>
      </c>
      <c r="F348" s="56">
        <v>33889</v>
      </c>
      <c r="G348" s="76"/>
    </row>
    <row r="349" spans="1:7" ht="24.75" customHeight="1">
      <c r="A349" s="46" t="s">
        <v>24</v>
      </c>
      <c r="B349" s="25"/>
      <c r="C349" s="25" t="s">
        <v>165</v>
      </c>
      <c r="D349" s="25"/>
      <c r="E349" s="25"/>
      <c r="F349" s="70">
        <f>F350+F357+F363+F367</f>
        <v>4640083</v>
      </c>
      <c r="G349" s="70">
        <f>G350+G357+G363+G367</f>
        <v>2810007</v>
      </c>
    </row>
    <row r="350" spans="1:7" ht="47.25">
      <c r="A350" s="48" t="s">
        <v>68</v>
      </c>
      <c r="B350" s="30"/>
      <c r="C350" s="30"/>
      <c r="D350" s="30" t="s">
        <v>69</v>
      </c>
      <c r="E350" s="30"/>
      <c r="F350" s="56">
        <f>F351</f>
        <v>1694520</v>
      </c>
      <c r="G350" s="76"/>
    </row>
    <row r="351" spans="1:7" ht="15.75">
      <c r="A351" s="48" t="s">
        <v>73</v>
      </c>
      <c r="B351" s="30"/>
      <c r="C351" s="30"/>
      <c r="D351" s="30" t="s">
        <v>74</v>
      </c>
      <c r="E351" s="30"/>
      <c r="F351" s="56">
        <f>F352+F353+F354+F355+F356</f>
        <v>1694520</v>
      </c>
      <c r="G351" s="76"/>
    </row>
    <row r="352" spans="1:7" ht="15.75">
      <c r="A352" s="69" t="s">
        <v>304</v>
      </c>
      <c r="B352" s="30"/>
      <c r="C352" s="30"/>
      <c r="D352" s="30"/>
      <c r="E352" s="30" t="s">
        <v>301</v>
      </c>
      <c r="F352" s="56">
        <v>1240380</v>
      </c>
      <c r="G352" s="76"/>
    </row>
    <row r="353" spans="1:7" ht="31.5">
      <c r="A353" s="69" t="s">
        <v>309</v>
      </c>
      <c r="B353" s="30"/>
      <c r="C353" s="30"/>
      <c r="D353" s="30"/>
      <c r="E353" s="30" t="s">
        <v>308</v>
      </c>
      <c r="F353" s="56">
        <v>25000</v>
      </c>
      <c r="G353" s="76"/>
    </row>
    <row r="354" spans="1:7" ht="31.5">
      <c r="A354" s="69" t="s">
        <v>288</v>
      </c>
      <c r="B354" s="30"/>
      <c r="C354" s="30"/>
      <c r="D354" s="30"/>
      <c r="E354" s="30" t="s">
        <v>286</v>
      </c>
      <c r="F354" s="56">
        <v>139000</v>
      </c>
      <c r="G354" s="76"/>
    </row>
    <row r="355" spans="1:7" ht="31.5">
      <c r="A355" s="69" t="s">
        <v>305</v>
      </c>
      <c r="B355" s="30"/>
      <c r="C355" s="30"/>
      <c r="D355" s="30"/>
      <c r="E355" s="30" t="s">
        <v>287</v>
      </c>
      <c r="F355" s="56">
        <v>288140</v>
      </c>
      <c r="G355" s="76"/>
    </row>
    <row r="356" spans="1:7" ht="31.5">
      <c r="A356" s="69" t="s">
        <v>306</v>
      </c>
      <c r="B356" s="30"/>
      <c r="C356" s="30"/>
      <c r="D356" s="30"/>
      <c r="E356" s="30" t="s">
        <v>302</v>
      </c>
      <c r="F356" s="56">
        <v>2000</v>
      </c>
      <c r="G356" s="76"/>
    </row>
    <row r="357" spans="1:7" ht="78.75" customHeight="1">
      <c r="A357" s="48" t="s">
        <v>67</v>
      </c>
      <c r="B357" s="30"/>
      <c r="C357" s="30"/>
      <c r="D357" s="30" t="s">
        <v>418</v>
      </c>
      <c r="E357" s="30"/>
      <c r="F357" s="56">
        <f>F358</f>
        <v>2810007</v>
      </c>
      <c r="G357" s="56">
        <f>G358</f>
        <v>2810007</v>
      </c>
    </row>
    <row r="358" spans="1:7" ht="31.5">
      <c r="A358" s="48" t="s">
        <v>396</v>
      </c>
      <c r="B358" s="30"/>
      <c r="C358" s="30"/>
      <c r="D358" s="30" t="s">
        <v>395</v>
      </c>
      <c r="E358" s="30"/>
      <c r="F358" s="56">
        <f>F359+F360+F361+F362</f>
        <v>2810007</v>
      </c>
      <c r="G358" s="56">
        <f>G359+G360+G361+G362</f>
        <v>2810007</v>
      </c>
    </row>
    <row r="359" spans="1:7" ht="15.75">
      <c r="A359" s="69" t="s">
        <v>304</v>
      </c>
      <c r="B359" s="30"/>
      <c r="C359" s="30"/>
      <c r="D359" s="30"/>
      <c r="E359" s="30" t="s">
        <v>376</v>
      </c>
      <c r="F359" s="56">
        <v>2180310</v>
      </c>
      <c r="G359" s="56">
        <v>2180310</v>
      </c>
    </row>
    <row r="360" spans="1:7" ht="31.5">
      <c r="A360" s="69" t="s">
        <v>288</v>
      </c>
      <c r="B360" s="30"/>
      <c r="C360" s="30"/>
      <c r="D360" s="30"/>
      <c r="E360" s="30" t="s">
        <v>286</v>
      </c>
      <c r="F360" s="56">
        <v>294200</v>
      </c>
      <c r="G360" s="56">
        <v>294200</v>
      </c>
    </row>
    <row r="361" spans="1:7" ht="31.5">
      <c r="A361" s="69" t="s">
        <v>305</v>
      </c>
      <c r="B361" s="30"/>
      <c r="C361" s="30"/>
      <c r="D361" s="30"/>
      <c r="E361" s="30" t="s">
        <v>287</v>
      </c>
      <c r="F361" s="56">
        <v>334997</v>
      </c>
      <c r="G361" s="56">
        <v>334997</v>
      </c>
    </row>
    <row r="362" spans="1:7" ht="31.5">
      <c r="A362" s="69" t="s">
        <v>306</v>
      </c>
      <c r="B362" s="30"/>
      <c r="C362" s="30"/>
      <c r="D362" s="30"/>
      <c r="E362" s="30" t="s">
        <v>302</v>
      </c>
      <c r="F362" s="56">
        <v>500</v>
      </c>
      <c r="G362" s="56">
        <v>500</v>
      </c>
    </row>
    <row r="363" spans="1:7" ht="15.75">
      <c r="A363" s="48" t="s">
        <v>92</v>
      </c>
      <c r="B363" s="30"/>
      <c r="C363" s="30"/>
      <c r="D363" s="30" t="s">
        <v>93</v>
      </c>
      <c r="E363" s="30"/>
      <c r="F363" s="56">
        <f>F364</f>
        <v>122000</v>
      </c>
      <c r="G363" s="76"/>
    </row>
    <row r="364" spans="1:7" ht="47.25">
      <c r="A364" s="41" t="s">
        <v>254</v>
      </c>
      <c r="B364" s="28"/>
      <c r="C364" s="28"/>
      <c r="D364" s="28" t="s">
        <v>271</v>
      </c>
      <c r="E364" s="30"/>
      <c r="F364" s="56">
        <f>F365</f>
        <v>122000</v>
      </c>
      <c r="G364" s="76"/>
    </row>
    <row r="365" spans="1:7" ht="64.5" customHeight="1">
      <c r="A365" s="41" t="s">
        <v>397</v>
      </c>
      <c r="B365" s="28"/>
      <c r="C365" s="28"/>
      <c r="D365" s="28" t="s">
        <v>398</v>
      </c>
      <c r="E365" s="30"/>
      <c r="F365" s="56">
        <f>F366</f>
        <v>122000</v>
      </c>
      <c r="G365" s="76"/>
    </row>
    <row r="366" spans="1:7" ht="15.75">
      <c r="A366" s="29" t="s">
        <v>342</v>
      </c>
      <c r="B366" s="30"/>
      <c r="C366" s="30"/>
      <c r="D366" s="30"/>
      <c r="E366" s="30" t="s">
        <v>332</v>
      </c>
      <c r="F366" s="56">
        <v>122000</v>
      </c>
      <c r="G366" s="76"/>
    </row>
    <row r="367" spans="1:7" ht="15.75">
      <c r="A367" s="48" t="s">
        <v>79</v>
      </c>
      <c r="B367" s="30"/>
      <c r="C367" s="30"/>
      <c r="D367" s="30" t="s">
        <v>80</v>
      </c>
      <c r="E367" s="30"/>
      <c r="F367" s="56">
        <f>F368</f>
        <v>13556</v>
      </c>
      <c r="G367" s="76"/>
    </row>
    <row r="368" spans="1:7" ht="69.75" customHeight="1">
      <c r="A368" s="41" t="s">
        <v>253</v>
      </c>
      <c r="B368" s="30"/>
      <c r="C368" s="30"/>
      <c r="D368" s="30" t="s">
        <v>252</v>
      </c>
      <c r="E368" s="30"/>
      <c r="F368" s="56">
        <f>F369</f>
        <v>13556</v>
      </c>
      <c r="G368" s="76"/>
    </row>
    <row r="369" spans="1:7" ht="15.75">
      <c r="A369" s="29" t="s">
        <v>342</v>
      </c>
      <c r="B369" s="30"/>
      <c r="C369" s="30"/>
      <c r="D369" s="30"/>
      <c r="E369" s="30" t="s">
        <v>332</v>
      </c>
      <c r="F369" s="56">
        <v>13556</v>
      </c>
      <c r="G369" s="76"/>
    </row>
    <row r="370" spans="1:7" ht="15.75">
      <c r="A370" s="46" t="s">
        <v>31</v>
      </c>
      <c r="B370" s="25"/>
      <c r="C370" s="25">
        <v>1003</v>
      </c>
      <c r="D370" s="25"/>
      <c r="E370" s="25"/>
      <c r="F370" s="70">
        <f>F371</f>
        <v>21200</v>
      </c>
      <c r="G370" s="76"/>
    </row>
    <row r="371" spans="1:7" ht="15.75">
      <c r="A371" s="49" t="s">
        <v>115</v>
      </c>
      <c r="B371" s="28"/>
      <c r="C371" s="28"/>
      <c r="D371" s="28">
        <v>5050000</v>
      </c>
      <c r="E371" s="28"/>
      <c r="F371" s="56">
        <f>F372</f>
        <v>21200</v>
      </c>
      <c r="G371" s="76"/>
    </row>
    <row r="372" spans="1:7" ht="15.75">
      <c r="A372" s="49" t="s">
        <v>155</v>
      </c>
      <c r="B372" s="28"/>
      <c r="C372" s="28"/>
      <c r="D372" s="28" t="s">
        <v>399</v>
      </c>
      <c r="E372" s="28"/>
      <c r="F372" s="56">
        <f>F373</f>
        <v>21200</v>
      </c>
      <c r="G372" s="76"/>
    </row>
    <row r="373" spans="1:7" ht="60" customHeight="1">
      <c r="A373" s="48" t="s">
        <v>282</v>
      </c>
      <c r="B373" s="30"/>
      <c r="C373" s="30"/>
      <c r="D373" s="30"/>
      <c r="E373" s="30" t="s">
        <v>283</v>
      </c>
      <c r="F373" s="56">
        <v>21200</v>
      </c>
      <c r="G373" s="76"/>
    </row>
    <row r="374" spans="1:7" ht="15.75">
      <c r="A374" s="46" t="s">
        <v>32</v>
      </c>
      <c r="B374" s="25"/>
      <c r="C374" s="25">
        <v>1004</v>
      </c>
      <c r="D374" s="25"/>
      <c r="E374" s="25"/>
      <c r="F374" s="70">
        <f>F375+F381+F384</f>
        <v>14329392</v>
      </c>
      <c r="G374" s="70">
        <f>G375+G381+G384</f>
        <v>14329392</v>
      </c>
    </row>
    <row r="375" spans="1:7" ht="15.75">
      <c r="A375" s="49" t="s">
        <v>115</v>
      </c>
      <c r="B375" s="28"/>
      <c r="C375" s="28"/>
      <c r="D375" s="28">
        <v>5050000</v>
      </c>
      <c r="E375" s="28"/>
      <c r="F375" s="56">
        <f>F376+F378</f>
        <v>6609000</v>
      </c>
      <c r="G375" s="56">
        <f>G376+G378</f>
        <v>6609000</v>
      </c>
    </row>
    <row r="376" spans="1:7" ht="64.5" customHeight="1">
      <c r="A376" s="49" t="s">
        <v>163</v>
      </c>
      <c r="B376" s="28"/>
      <c r="C376" s="28"/>
      <c r="D376" s="28">
        <v>5050502</v>
      </c>
      <c r="E376" s="28"/>
      <c r="F376" s="56">
        <f>F377</f>
        <v>129000</v>
      </c>
      <c r="G376" s="56">
        <f>G377</f>
        <v>129000</v>
      </c>
    </row>
    <row r="377" spans="1:7" ht="37.5" customHeight="1">
      <c r="A377" s="48" t="s">
        <v>276</v>
      </c>
      <c r="B377" s="30"/>
      <c r="C377" s="30"/>
      <c r="D377" s="30"/>
      <c r="E377" s="30" t="s">
        <v>277</v>
      </c>
      <c r="F377" s="56">
        <v>129000</v>
      </c>
      <c r="G377" s="56">
        <v>129000</v>
      </c>
    </row>
    <row r="378" spans="1:7" ht="64.5" customHeight="1">
      <c r="A378" s="41" t="s">
        <v>401</v>
      </c>
      <c r="B378" s="28"/>
      <c r="C378" s="28"/>
      <c r="D378" s="28" t="s">
        <v>402</v>
      </c>
      <c r="E378" s="28"/>
      <c r="F378" s="56">
        <f>F379</f>
        <v>6480000</v>
      </c>
      <c r="G378" s="56">
        <f>G379</f>
        <v>6480000</v>
      </c>
    </row>
    <row r="379" spans="1:7" ht="100.5" customHeight="1">
      <c r="A379" s="41" t="s">
        <v>400</v>
      </c>
      <c r="B379" s="28"/>
      <c r="C379" s="28"/>
      <c r="D379" s="28" t="s">
        <v>403</v>
      </c>
      <c r="E379" s="28"/>
      <c r="F379" s="56">
        <f>F380</f>
        <v>6480000</v>
      </c>
      <c r="G379" s="56">
        <f>G380</f>
        <v>6480000</v>
      </c>
    </row>
    <row r="380" spans="1:7" ht="45.75" customHeight="1">
      <c r="A380" s="69" t="s">
        <v>305</v>
      </c>
      <c r="B380" s="30"/>
      <c r="C380" s="30"/>
      <c r="D380" s="30"/>
      <c r="E380" s="30" t="s">
        <v>287</v>
      </c>
      <c r="F380" s="56">
        <v>6480000</v>
      </c>
      <c r="G380" s="56">
        <v>6480000</v>
      </c>
    </row>
    <row r="381" spans="1:7" ht="24.75" customHeight="1">
      <c r="A381" s="49" t="s">
        <v>116</v>
      </c>
      <c r="B381" s="28"/>
      <c r="C381" s="28"/>
      <c r="D381" s="28">
        <v>5140100</v>
      </c>
      <c r="E381" s="28"/>
      <c r="F381" s="56">
        <f>F382</f>
        <v>364140</v>
      </c>
      <c r="G381" s="56">
        <f>G382</f>
        <v>364140</v>
      </c>
    </row>
    <row r="382" spans="1:7" ht="49.5" customHeight="1">
      <c r="A382" s="49" t="s">
        <v>292</v>
      </c>
      <c r="B382" s="28"/>
      <c r="C382" s="28"/>
      <c r="D382" s="28" t="s">
        <v>284</v>
      </c>
      <c r="E382" s="28"/>
      <c r="F382" s="56">
        <f>F383</f>
        <v>364140</v>
      </c>
      <c r="G382" s="56">
        <f>G383</f>
        <v>364140</v>
      </c>
    </row>
    <row r="383" spans="1:7" ht="55.5" customHeight="1">
      <c r="A383" s="48" t="s">
        <v>282</v>
      </c>
      <c r="B383" s="30"/>
      <c r="C383" s="30"/>
      <c r="D383" s="30"/>
      <c r="E383" s="30" t="s">
        <v>283</v>
      </c>
      <c r="F383" s="56">
        <v>364140</v>
      </c>
      <c r="G383" s="56">
        <v>364140</v>
      </c>
    </row>
    <row r="384" spans="1:7" ht="26.25" customHeight="1">
      <c r="A384" s="49" t="s">
        <v>66</v>
      </c>
      <c r="B384" s="28"/>
      <c r="C384" s="28"/>
      <c r="D384" s="28">
        <v>5200000</v>
      </c>
      <c r="E384" s="28"/>
      <c r="F384" s="56">
        <f>F385+F388</f>
        <v>7356252</v>
      </c>
      <c r="G384" s="56">
        <f>G385+G388</f>
        <v>7356252</v>
      </c>
    </row>
    <row r="385" spans="1:7" ht="33" customHeight="1">
      <c r="A385" s="49" t="s">
        <v>415</v>
      </c>
      <c r="B385" s="28"/>
      <c r="C385" s="28"/>
      <c r="D385" s="28">
        <v>5201000</v>
      </c>
      <c r="E385" s="28"/>
      <c r="F385" s="56">
        <f>F387</f>
        <v>504000</v>
      </c>
      <c r="G385" s="56">
        <f>G387</f>
        <v>504000</v>
      </c>
    </row>
    <row r="386" spans="1:7" ht="52.5" customHeight="1">
      <c r="A386" s="49" t="s">
        <v>416</v>
      </c>
      <c r="B386" s="28"/>
      <c r="C386" s="28"/>
      <c r="D386" s="28" t="s">
        <v>414</v>
      </c>
      <c r="E386" s="28"/>
      <c r="F386" s="56">
        <f>F387</f>
        <v>504000</v>
      </c>
      <c r="G386" s="56">
        <f>G387</f>
        <v>504000</v>
      </c>
    </row>
    <row r="387" spans="1:7" ht="42.75" customHeight="1">
      <c r="A387" s="48" t="s">
        <v>276</v>
      </c>
      <c r="B387" s="30"/>
      <c r="C387" s="30"/>
      <c r="D387" s="30"/>
      <c r="E387" s="30" t="s">
        <v>277</v>
      </c>
      <c r="F387" s="56">
        <v>504000</v>
      </c>
      <c r="G387" s="56">
        <v>504000</v>
      </c>
    </row>
    <row r="388" spans="1:7" ht="29.25" customHeight="1">
      <c r="A388" s="49" t="s">
        <v>164</v>
      </c>
      <c r="B388" s="28"/>
      <c r="C388" s="28"/>
      <c r="D388" s="28">
        <v>5201300</v>
      </c>
      <c r="E388" s="28"/>
      <c r="F388" s="56">
        <f>F389</f>
        <v>6852252</v>
      </c>
      <c r="G388" s="56">
        <f>G389</f>
        <v>6852252</v>
      </c>
    </row>
    <row r="389" spans="1:7" ht="47.25" customHeight="1">
      <c r="A389" s="49" t="s">
        <v>426</v>
      </c>
      <c r="B389" s="28"/>
      <c r="C389" s="28"/>
      <c r="D389" s="28" t="s">
        <v>425</v>
      </c>
      <c r="E389" s="28"/>
      <c r="F389" s="56">
        <f>F391+F393</f>
        <v>6852252</v>
      </c>
      <c r="G389" s="56">
        <f>G391+G393</f>
        <v>6852252</v>
      </c>
    </row>
    <row r="390" spans="1:7" ht="39.75" customHeight="1">
      <c r="A390" s="48" t="s">
        <v>276</v>
      </c>
      <c r="B390" s="30"/>
      <c r="C390" s="30"/>
      <c r="D390" s="30"/>
      <c r="E390" s="30" t="s">
        <v>277</v>
      </c>
      <c r="F390" s="56">
        <v>6852252</v>
      </c>
      <c r="G390" s="56">
        <v>6852252</v>
      </c>
    </row>
    <row r="391" spans="1:7" ht="30.75" customHeight="1">
      <c r="A391" s="41" t="s">
        <v>276</v>
      </c>
      <c r="B391" s="5"/>
      <c r="C391" s="30"/>
      <c r="D391" s="28"/>
      <c r="E391" s="30" t="s">
        <v>277</v>
      </c>
      <c r="F391" s="77">
        <v>5232252</v>
      </c>
      <c r="G391" s="77">
        <f>F391</f>
        <v>5232252</v>
      </c>
    </row>
    <row r="392" spans="1:7" ht="24" customHeight="1" hidden="1">
      <c r="A392" s="94" t="s">
        <v>116</v>
      </c>
      <c r="B392" s="95"/>
      <c r="C392" s="55"/>
      <c r="D392" s="55"/>
      <c r="E392" s="55" t="s">
        <v>117</v>
      </c>
      <c r="F392" s="96"/>
      <c r="G392" s="97"/>
    </row>
    <row r="393" spans="1:7" ht="32.25" customHeight="1">
      <c r="A393" s="100" t="s">
        <v>305</v>
      </c>
      <c r="B393" s="5"/>
      <c r="C393" s="30"/>
      <c r="D393" s="30"/>
      <c r="E393" s="30" t="s">
        <v>287</v>
      </c>
      <c r="F393" s="56">
        <v>1620000</v>
      </c>
      <c r="G393" s="107">
        <f>F393</f>
        <v>1620000</v>
      </c>
    </row>
    <row r="394" spans="1:7" ht="50.25" customHeight="1" thickBot="1">
      <c r="A394" s="122" t="s">
        <v>34</v>
      </c>
      <c r="B394" s="123"/>
      <c r="C394" s="123"/>
      <c r="D394" s="123"/>
      <c r="E394" s="124"/>
      <c r="F394" s="108">
        <f>F8+F185+F235+F304</f>
        <v>284259762</v>
      </c>
      <c r="G394" s="109">
        <f>G8+G185+G235+G304</f>
        <v>196129172</v>
      </c>
    </row>
  </sheetData>
  <sheetProtection/>
  <mergeCells count="3">
    <mergeCell ref="A5:F5"/>
    <mergeCell ref="A6:F6"/>
    <mergeCell ref="A394:E394"/>
  </mergeCells>
  <printOptions/>
  <pageMargins left="0.47" right="0.25" top="0.2" bottom="0.17" header="0.17" footer="0.17"/>
  <pageSetup fitToHeight="1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42">
      <selection activeCell="C14" sqref="C14"/>
    </sheetView>
  </sheetViews>
  <sheetFormatPr defaultColWidth="9.140625" defaultRowHeight="12.75"/>
  <cols>
    <col min="1" max="1" width="8.57421875" style="0" customWidth="1"/>
    <col min="2" max="2" width="73.00390625" style="0" customWidth="1"/>
    <col min="3" max="3" width="15.28125" style="13" customWidth="1"/>
    <col min="5" max="5" width="12.28125" style="0" bestFit="1" customWidth="1"/>
  </cols>
  <sheetData>
    <row r="1" spans="2:3" ht="21" customHeight="1">
      <c r="B1" s="9" t="s">
        <v>419</v>
      </c>
      <c r="C1" s="11"/>
    </row>
    <row r="2" spans="2:3" ht="15.75">
      <c r="B2" s="9" t="s">
        <v>38</v>
      </c>
      <c r="C2" s="12"/>
    </row>
    <row r="3" spans="1:3" ht="15.75">
      <c r="A3" s="1"/>
      <c r="B3" s="10" t="s">
        <v>445</v>
      </c>
      <c r="C3" s="12"/>
    </row>
    <row r="4" spans="1:3" ht="15.75" customHeight="1">
      <c r="A4" s="125" t="s">
        <v>444</v>
      </c>
      <c r="B4" s="125"/>
      <c r="C4" s="125"/>
    </row>
    <row r="5" spans="1:3" ht="36" customHeight="1">
      <c r="A5" s="125"/>
      <c r="B5" s="125"/>
      <c r="C5" s="125"/>
    </row>
    <row r="6" spans="1:3" ht="15.75">
      <c r="A6" s="2"/>
      <c r="C6" s="13" t="s">
        <v>201</v>
      </c>
    </row>
    <row r="7" spans="1:3" ht="15.75">
      <c r="A7" s="126" t="s">
        <v>0</v>
      </c>
      <c r="B7" s="126" t="s">
        <v>1</v>
      </c>
      <c r="C7" s="17" t="s">
        <v>443</v>
      </c>
    </row>
    <row r="8" spans="1:3" ht="15.75">
      <c r="A8" s="126"/>
      <c r="B8" s="126"/>
      <c r="C8" s="16"/>
    </row>
    <row r="9" spans="1:3" ht="15.75">
      <c r="A9" s="7" t="s">
        <v>40</v>
      </c>
      <c r="B9" s="4" t="s">
        <v>2</v>
      </c>
      <c r="C9" s="14">
        <f>SUM(C10:C17)</f>
        <v>22894142</v>
      </c>
    </row>
    <row r="10" spans="1:3" ht="31.5">
      <c r="A10" s="8" t="s">
        <v>41</v>
      </c>
      <c r="B10" s="6" t="s">
        <v>3</v>
      </c>
      <c r="C10" s="15">
        <f>7!F9</f>
        <v>1156700</v>
      </c>
    </row>
    <row r="11" spans="1:3" ht="47.25">
      <c r="A11" s="30" t="s">
        <v>449</v>
      </c>
      <c r="B11" s="100" t="s">
        <v>450</v>
      </c>
      <c r="C11" s="15">
        <v>160000</v>
      </c>
    </row>
    <row r="12" spans="1:3" ht="48.75" customHeight="1">
      <c r="A12" s="8" t="s">
        <v>42</v>
      </c>
      <c r="B12" s="6" t="s">
        <v>4</v>
      </c>
      <c r="C12" s="15">
        <f>7!F17</f>
        <v>16096355</v>
      </c>
    </row>
    <row r="13" spans="1:3" ht="30" customHeight="1">
      <c r="A13" s="8" t="s">
        <v>171</v>
      </c>
      <c r="B13" s="6" t="s">
        <v>172</v>
      </c>
      <c r="C13" s="15">
        <f>7!F28</f>
        <v>4768</v>
      </c>
    </row>
    <row r="14" spans="1:3" ht="30.75" customHeight="1">
      <c r="A14" s="8" t="s">
        <v>43</v>
      </c>
      <c r="B14" s="6" t="s">
        <v>5</v>
      </c>
      <c r="C14" s="15">
        <f>7!F186+7!F31</f>
        <v>3639569</v>
      </c>
    </row>
    <row r="15" spans="1:3" ht="30.75" customHeight="1">
      <c r="A15" s="8" t="s">
        <v>367</v>
      </c>
      <c r="B15" s="6" t="s">
        <v>366</v>
      </c>
      <c r="C15" s="15">
        <f>7!F35</f>
        <v>250000</v>
      </c>
    </row>
    <row r="16" spans="1:3" ht="16.5" customHeight="1">
      <c r="A16" s="8" t="s">
        <v>44</v>
      </c>
      <c r="B16" s="6" t="s">
        <v>8</v>
      </c>
      <c r="C16" s="15">
        <f>7!F196</f>
        <v>200000</v>
      </c>
    </row>
    <row r="17" spans="1:3" ht="15.75" customHeight="1">
      <c r="A17" s="8" t="s">
        <v>174</v>
      </c>
      <c r="B17" s="6" t="s">
        <v>7</v>
      </c>
      <c r="C17" s="15">
        <f>7!F39+7!F200</f>
        <v>1386750</v>
      </c>
    </row>
    <row r="18" spans="1:3" ht="18.75" customHeight="1">
      <c r="A18" s="7" t="s">
        <v>175</v>
      </c>
      <c r="B18" s="4" t="s">
        <v>176</v>
      </c>
      <c r="C18" s="14">
        <f>C19</f>
        <v>70000</v>
      </c>
    </row>
    <row r="19" spans="1:3" ht="18.75" customHeight="1">
      <c r="A19" s="8" t="s">
        <v>177</v>
      </c>
      <c r="B19" s="6" t="s">
        <v>178</v>
      </c>
      <c r="C19" s="15">
        <f>7!F204</f>
        <v>70000</v>
      </c>
    </row>
    <row r="20" spans="1:3" ht="15.75" customHeight="1">
      <c r="A20" s="7" t="s">
        <v>45</v>
      </c>
      <c r="B20" s="4" t="s">
        <v>9</v>
      </c>
      <c r="C20" s="14">
        <f>SUM(C21:C23)</f>
        <v>1454000</v>
      </c>
    </row>
    <row r="21" spans="1:3" ht="15.75" hidden="1">
      <c r="A21" s="8" t="s">
        <v>46</v>
      </c>
      <c r="B21" s="6" t="s">
        <v>10</v>
      </c>
      <c r="C21" s="15"/>
    </row>
    <row r="22" spans="1:3" ht="15.75">
      <c r="A22" s="8" t="s">
        <v>409</v>
      </c>
      <c r="B22" s="6" t="s">
        <v>424</v>
      </c>
      <c r="C22" s="15">
        <v>870000</v>
      </c>
    </row>
    <row r="23" spans="1:3" ht="31.5" customHeight="1">
      <c r="A23" s="8" t="s">
        <v>47</v>
      </c>
      <c r="B23" s="6" t="s">
        <v>11</v>
      </c>
      <c r="C23" s="15">
        <f>7!F63</f>
        <v>584000</v>
      </c>
    </row>
    <row r="24" spans="1:3" ht="14.25" customHeight="1">
      <c r="A24" s="7" t="s">
        <v>48</v>
      </c>
      <c r="B24" s="4" t="s">
        <v>12</v>
      </c>
      <c r="C24" s="14">
        <f>SUM(C25:C29)</f>
        <v>22946500</v>
      </c>
    </row>
    <row r="25" spans="1:3" ht="10.5" customHeight="1" hidden="1">
      <c r="A25" s="8" t="s">
        <v>179</v>
      </c>
      <c r="B25" s="6" t="s">
        <v>180</v>
      </c>
      <c r="C25" s="15">
        <v>0</v>
      </c>
    </row>
    <row r="26" spans="1:3" ht="15" customHeight="1" hidden="1">
      <c r="A26" s="8"/>
      <c r="B26" s="6"/>
      <c r="C26" s="15"/>
    </row>
    <row r="27" spans="1:3" ht="15.75">
      <c r="A27" s="8" t="s">
        <v>49</v>
      </c>
      <c r="B27" s="6" t="s">
        <v>13</v>
      </c>
      <c r="C27" s="15">
        <f>7!F72</f>
        <v>2000000</v>
      </c>
    </row>
    <row r="28" spans="1:6" ht="15.75">
      <c r="A28" s="8" t="s">
        <v>50</v>
      </c>
      <c r="B28" s="6" t="s">
        <v>14</v>
      </c>
      <c r="C28" s="15">
        <f>7!F208</f>
        <v>20601000</v>
      </c>
      <c r="F28" s="67"/>
    </row>
    <row r="29" spans="1:3" ht="18" customHeight="1">
      <c r="A29" s="8" t="s">
        <v>51</v>
      </c>
      <c r="B29" s="6" t="s">
        <v>15</v>
      </c>
      <c r="C29" s="15">
        <f>7!F82</f>
        <v>345500</v>
      </c>
    </row>
    <row r="30" spans="1:3" ht="15" customHeight="1">
      <c r="A30" s="7" t="s">
        <v>52</v>
      </c>
      <c r="B30" s="4" t="s">
        <v>16</v>
      </c>
      <c r="C30" s="14">
        <f>SUM(C31:C36)</f>
        <v>6200000</v>
      </c>
    </row>
    <row r="31" spans="1:3" ht="15.75" hidden="1">
      <c r="A31" s="8" t="s">
        <v>53</v>
      </c>
      <c r="B31" s="6" t="s">
        <v>17</v>
      </c>
      <c r="C31" s="15"/>
    </row>
    <row r="32" spans="1:3" ht="2.25" customHeight="1" hidden="1">
      <c r="A32" s="8" t="s">
        <v>53</v>
      </c>
      <c r="B32" s="6" t="s">
        <v>272</v>
      </c>
      <c r="C32" s="15"/>
    </row>
    <row r="33" spans="1:3" ht="13.5" customHeight="1">
      <c r="A33" s="8" t="s">
        <v>54</v>
      </c>
      <c r="B33" s="6" t="s">
        <v>18</v>
      </c>
      <c r="C33" s="15">
        <f>7!F101+7!F217</f>
        <v>6200000</v>
      </c>
    </row>
    <row r="34" spans="1:3" ht="18.75" customHeight="1" hidden="1">
      <c r="A34" s="8" t="s">
        <v>55</v>
      </c>
      <c r="B34" s="6" t="s">
        <v>19</v>
      </c>
      <c r="C34" s="15"/>
    </row>
    <row r="35" spans="1:3" ht="15.75" customHeight="1" hidden="1">
      <c r="A35" s="7"/>
      <c r="B35" s="4"/>
      <c r="C35" s="14"/>
    </row>
    <row r="36" spans="1:3" ht="31.5" customHeight="1" hidden="1">
      <c r="A36" s="8" t="s">
        <v>181</v>
      </c>
      <c r="B36" s="6" t="s">
        <v>182</v>
      </c>
      <c r="C36" s="15"/>
    </row>
    <row r="37" spans="1:3" ht="16.5" customHeight="1" hidden="1">
      <c r="A37" s="7" t="s">
        <v>273</v>
      </c>
      <c r="B37" s="4" t="s">
        <v>274</v>
      </c>
      <c r="C37" s="14">
        <f>C38</f>
        <v>0</v>
      </c>
    </row>
    <row r="38" spans="1:3" ht="18" customHeight="1" hidden="1">
      <c r="A38" s="8" t="s">
        <v>56</v>
      </c>
      <c r="B38" s="6" t="s">
        <v>94</v>
      </c>
      <c r="C38" s="15"/>
    </row>
    <row r="39" spans="1:3" ht="15.75">
      <c r="A39" s="7" t="s">
        <v>57</v>
      </c>
      <c r="B39" s="4" t="s">
        <v>20</v>
      </c>
      <c r="C39" s="14">
        <f>C40+C41+C42+C43</f>
        <v>111655327</v>
      </c>
    </row>
    <row r="40" spans="1:3" ht="15.75">
      <c r="A40" s="8" t="s">
        <v>58</v>
      </c>
      <c r="B40" s="6" t="s">
        <v>21</v>
      </c>
      <c r="C40" s="15">
        <f>7!F305</f>
        <v>18224570</v>
      </c>
    </row>
    <row r="41" spans="1:3" ht="15.75">
      <c r="A41" s="8" t="s">
        <v>59</v>
      </c>
      <c r="B41" s="6" t="s">
        <v>22</v>
      </c>
      <c r="C41" s="15">
        <f>7!F311+7!F107</f>
        <v>82195284</v>
      </c>
    </row>
    <row r="42" spans="1:3" ht="15.75">
      <c r="A42" s="8" t="s">
        <v>60</v>
      </c>
      <c r="B42" s="6" t="s">
        <v>23</v>
      </c>
      <c r="C42" s="15">
        <f>7!F111+7!F332+7!F236</f>
        <v>6595390</v>
      </c>
    </row>
    <row r="43" spans="1:3" ht="15.75">
      <c r="A43" s="8" t="s">
        <v>165</v>
      </c>
      <c r="B43" s="6" t="s">
        <v>24</v>
      </c>
      <c r="C43" s="15">
        <f>7!F349</f>
        <v>4640083</v>
      </c>
    </row>
    <row r="44" spans="1:3" ht="19.5" customHeight="1">
      <c r="A44" s="7" t="s">
        <v>61</v>
      </c>
      <c r="B44" s="4" t="s">
        <v>202</v>
      </c>
      <c r="C44" s="14">
        <f>SUM(C45:C47)</f>
        <v>7920201</v>
      </c>
    </row>
    <row r="45" spans="1:3" ht="18.75" customHeight="1">
      <c r="A45" s="8" t="s">
        <v>62</v>
      </c>
      <c r="B45" s="6" t="s">
        <v>25</v>
      </c>
      <c r="C45" s="15">
        <f>7!F130</f>
        <v>7920201</v>
      </c>
    </row>
    <row r="46" spans="1:3" ht="14.25" customHeight="1" hidden="1">
      <c r="A46" s="8"/>
      <c r="B46" s="6"/>
      <c r="C46" s="15"/>
    </row>
    <row r="47" spans="1:3" ht="15" customHeight="1" hidden="1">
      <c r="A47" s="8"/>
      <c r="B47" s="6"/>
      <c r="C47" s="15"/>
    </row>
    <row r="48" spans="1:3" ht="15.75" hidden="1">
      <c r="A48" s="8"/>
      <c r="B48" s="6"/>
      <c r="C48" s="15"/>
    </row>
    <row r="49" spans="1:3" ht="18" customHeight="1" hidden="1">
      <c r="A49" s="8"/>
      <c r="B49" s="6"/>
      <c r="C49" s="15"/>
    </row>
    <row r="50" spans="1:3" ht="15.75">
      <c r="A50" s="7">
        <v>1000</v>
      </c>
      <c r="B50" s="4" t="s">
        <v>28</v>
      </c>
      <c r="C50" s="14">
        <f>SUM(C51:C55)</f>
        <v>91734592</v>
      </c>
    </row>
    <row r="51" spans="1:3" ht="15.75">
      <c r="A51" s="8">
        <v>1001</v>
      </c>
      <c r="B51" s="6" t="s">
        <v>29</v>
      </c>
      <c r="C51" s="15">
        <f>7!F240</f>
        <v>1700000</v>
      </c>
    </row>
    <row r="52" spans="1:3" ht="15.75">
      <c r="A52" s="8">
        <v>1002</v>
      </c>
      <c r="B52" s="6" t="s">
        <v>30</v>
      </c>
      <c r="C52" s="15">
        <f>7!F244</f>
        <v>26965000</v>
      </c>
    </row>
    <row r="53" spans="1:3" ht="15.75">
      <c r="A53" s="8">
        <v>1003</v>
      </c>
      <c r="B53" s="6" t="s">
        <v>31</v>
      </c>
      <c r="C53" s="15">
        <f>7!F248+7!F370+7!F221+7!F156</f>
        <v>44740200</v>
      </c>
    </row>
    <row r="54" spans="1:3" ht="15.75">
      <c r="A54" s="8">
        <v>1004</v>
      </c>
      <c r="B54" s="6" t="s">
        <v>32</v>
      </c>
      <c r="C54" s="15">
        <f>7!F288+7!F374</f>
        <v>14380392</v>
      </c>
    </row>
    <row r="55" spans="1:3" ht="15.75">
      <c r="A55" s="8">
        <v>1006</v>
      </c>
      <c r="B55" s="6" t="s">
        <v>33</v>
      </c>
      <c r="C55" s="15">
        <f>7!F296+7!F173</f>
        <v>3949000</v>
      </c>
    </row>
    <row r="56" spans="1:3" ht="15.75">
      <c r="A56" s="7">
        <v>1100</v>
      </c>
      <c r="B56" s="4" t="s">
        <v>27</v>
      </c>
      <c r="C56" s="14">
        <f>C57</f>
        <v>260000</v>
      </c>
    </row>
    <row r="57" spans="1:3" ht="18.75" customHeight="1">
      <c r="A57" s="8" t="s">
        <v>183</v>
      </c>
      <c r="B57" s="6" t="s">
        <v>186</v>
      </c>
      <c r="C57" s="15">
        <f>7!F177</f>
        <v>260000</v>
      </c>
    </row>
    <row r="58" spans="1:3" ht="15.75" customHeight="1">
      <c r="A58" s="7" t="s">
        <v>184</v>
      </c>
      <c r="B58" s="4" t="s">
        <v>185</v>
      </c>
      <c r="C58" s="14">
        <f>C59</f>
        <v>1000000</v>
      </c>
    </row>
    <row r="59" spans="1:3" ht="15.75" customHeight="1">
      <c r="A59" s="8" t="s">
        <v>187</v>
      </c>
      <c r="B59" s="6" t="s">
        <v>188</v>
      </c>
      <c r="C59" s="15">
        <f>7!F181</f>
        <v>1000000</v>
      </c>
    </row>
    <row r="60" spans="1:3" ht="15" customHeight="1">
      <c r="A60" s="7" t="s">
        <v>189</v>
      </c>
      <c r="B60" s="4" t="s">
        <v>190</v>
      </c>
      <c r="C60" s="14">
        <f>C61</f>
        <v>10000</v>
      </c>
    </row>
    <row r="61" spans="1:3" ht="18.75" customHeight="1">
      <c r="A61" s="8" t="s">
        <v>191</v>
      </c>
      <c r="B61" s="6" t="s">
        <v>192</v>
      </c>
      <c r="C61" s="15">
        <f>7!F225</f>
        <v>10000</v>
      </c>
    </row>
    <row r="62" spans="1:3" ht="36" customHeight="1">
      <c r="A62" s="7" t="s">
        <v>193</v>
      </c>
      <c r="B62" s="4" t="s">
        <v>200</v>
      </c>
      <c r="C62" s="14">
        <f>C63+C64+C66</f>
        <v>18115000</v>
      </c>
    </row>
    <row r="63" spans="1:3" ht="30" customHeight="1">
      <c r="A63" s="8" t="s">
        <v>194</v>
      </c>
      <c r="B63" s="6" t="s">
        <v>197</v>
      </c>
      <c r="C63" s="15">
        <f>7!F229</f>
        <v>18115000</v>
      </c>
    </row>
    <row r="64" spans="1:3" ht="17.25" customHeight="1" hidden="1">
      <c r="A64" s="8" t="s">
        <v>195</v>
      </c>
      <c r="B64" s="6" t="s">
        <v>198</v>
      </c>
      <c r="C64" s="15"/>
    </row>
    <row r="65" spans="1:3" ht="15" customHeight="1" hidden="1">
      <c r="A65" s="8" t="s">
        <v>196</v>
      </c>
      <c r="B65" s="6" t="s">
        <v>199</v>
      </c>
      <c r="C65" s="15"/>
    </row>
    <row r="66" spans="1:3" ht="15" customHeight="1" hidden="1">
      <c r="A66" s="8" t="s">
        <v>196</v>
      </c>
      <c r="B66" s="6" t="s">
        <v>275</v>
      </c>
      <c r="C66" s="15"/>
    </row>
    <row r="67" spans="1:5" ht="15" customHeight="1">
      <c r="A67" s="8"/>
      <c r="B67" s="4" t="s">
        <v>34</v>
      </c>
      <c r="C67" s="14">
        <f>C9+C18+C20+C24+C30+C39+C44+C50+C56+C58+C60+C62</f>
        <v>284259762</v>
      </c>
      <c r="E67" s="13"/>
    </row>
    <row r="68" spans="1:3" ht="15.75" hidden="1">
      <c r="A68" s="8"/>
      <c r="B68" s="4" t="s">
        <v>39</v>
      </c>
      <c r="C68" s="14">
        <v>0</v>
      </c>
    </row>
    <row r="69" spans="1:3" ht="1.5" customHeight="1" hidden="1">
      <c r="A69" s="8"/>
      <c r="B69" s="6" t="s">
        <v>35</v>
      </c>
      <c r="C69" s="15"/>
    </row>
    <row r="70" spans="1:3" ht="15.75" hidden="1">
      <c r="A70" s="8"/>
      <c r="B70" s="4" t="s">
        <v>36</v>
      </c>
      <c r="C70" s="14">
        <f>C67+C69+C68</f>
        <v>284259762</v>
      </c>
    </row>
    <row r="71" spans="1:3" ht="15.75">
      <c r="A71" s="8"/>
      <c r="B71" s="6" t="s">
        <v>37</v>
      </c>
      <c r="C71" s="15">
        <v>-500000</v>
      </c>
    </row>
  </sheetData>
  <sheetProtection/>
  <mergeCells count="3">
    <mergeCell ref="A4:C5"/>
    <mergeCell ref="A7:A8"/>
    <mergeCell ref="B7:B8"/>
  </mergeCells>
  <printOptions/>
  <pageMargins left="0.58" right="0.44" top="0.3" bottom="0.17" header="0.19" footer="0.17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В. Соколова</cp:lastModifiedBy>
  <cp:lastPrinted>2011-12-27T12:42:11Z</cp:lastPrinted>
  <dcterms:created xsi:type="dcterms:W3CDTF">1996-10-08T23:32:33Z</dcterms:created>
  <dcterms:modified xsi:type="dcterms:W3CDTF">2012-01-10T06:23:30Z</dcterms:modified>
  <cp:category/>
  <cp:version/>
  <cp:contentType/>
  <cp:contentStatus/>
</cp:coreProperties>
</file>