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7" sheetId="1" r:id="rId1"/>
    <sheet name="5" sheetId="2" r:id="rId2"/>
  </sheets>
  <definedNames/>
  <calcPr fullCalcOnLoad="1"/>
</workbook>
</file>

<file path=xl/comments2.xml><?xml version="1.0" encoding="utf-8"?>
<comments xmlns="http://schemas.openxmlformats.org/spreadsheetml/2006/main">
  <authors>
    <author>Ольга Н. Матвеева</author>
  </authors>
  <commentList>
    <comment ref="C1" authorId="0">
      <text>
        <r>
          <rPr>
            <b/>
            <sz val="8"/>
            <rFont val="Tahoma"/>
            <family val="2"/>
          </rPr>
          <t>Ольга Н. Матвеева: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<sst xmlns="http://schemas.openxmlformats.org/spreadsheetml/2006/main" count="1470" uniqueCount="719">
  <si>
    <t xml:space="preserve">Код </t>
  </si>
  <si>
    <t>Наименование</t>
  </si>
  <si>
    <t xml:space="preserve">Общегосударственные вопросы 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</si>
  <si>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</si>
  <si>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</si>
  <si>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</si>
  <si>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Обслуживание государственного и муниципального долга</t>
  </si>
  <si>
    <t>Другие общегосударственные вопросы</t>
  </si>
  <si>
    <t>Резервные фонды</t>
  </si>
  <si>
    <t>Национальная безопасность правоохранительная деятельность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</si>
  <si>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</si>
  <si>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</si>
  <si>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</si>
  <si>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</si>
  <si>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</si>
  <si>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</si>
  <si>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</si>
  <si>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</si>
  <si>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</si>
  <si>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</si>
  <si>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</si>
  <si>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</si>
  <si>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</si>
  <si>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</si>
  <si>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</si>
  <si>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</si>
  <si>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</si>
  <si>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</si>
  <si>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</si>
  <si>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</si>
  <si>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</si>
  <si>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</si>
  <si>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</t>
  </si>
  <si>
    <t>Профицит (+)/дефицит(-)</t>
  </si>
  <si>
    <t xml:space="preserve"> Собрания представителей</t>
  </si>
  <si>
    <t>0100</t>
  </si>
  <si>
    <t>0102</t>
  </si>
  <si>
    <t>0104</t>
  </si>
  <si>
    <t>0106</t>
  </si>
  <si>
    <t>0111</t>
  </si>
  <si>
    <t>0309</t>
  </si>
  <si>
    <t>0408</t>
  </si>
  <si>
    <t>0409</t>
  </si>
  <si>
    <t>0412</t>
  </si>
  <si>
    <t>0501</t>
  </si>
  <si>
    <t>0502</t>
  </si>
  <si>
    <t>0605</t>
  </si>
  <si>
    <t>0701</t>
  </si>
  <si>
    <t>0702</t>
  </si>
  <si>
    <t>0707</t>
  </si>
  <si>
    <t>0801</t>
  </si>
  <si>
    <t>Вид расхода</t>
  </si>
  <si>
    <t xml:space="preserve">Обеспечение деятельности подведомственных учреждений </t>
  </si>
  <si>
    <t>Обеспечение деятельности подведомственных учреждений</t>
  </si>
  <si>
    <t>Иные безвозмездные и безвозвратные перечисления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</si>
  <si>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</si>
  <si>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</si>
  <si>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</si>
  <si>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</si>
  <si>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</si>
  <si>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функции органами местного самоуправления</t>
  </si>
  <si>
    <t>Центральный аппарат</t>
  </si>
  <si>
    <t>0020400</t>
  </si>
  <si>
    <t>Государственная регистрация актов гражданского состояния</t>
  </si>
  <si>
    <t>0013800</t>
  </si>
  <si>
    <t>4400000</t>
  </si>
  <si>
    <t>4409900</t>
  </si>
  <si>
    <t>Муниципальные целевые программы</t>
  </si>
  <si>
    <t>7950000</t>
  </si>
  <si>
    <t>Защита населения и территории от последствий ЧС природного и техногенного характера</t>
  </si>
  <si>
    <t>Мероприятия по предупреждению и ликвидации последствий чрезвычайных стихийных бедствий</t>
  </si>
  <si>
    <t>2180000</t>
  </si>
  <si>
    <t xml:space="preserve">Предупреждение и ликвидация последствий чрезвычайных ситуаций и стихийных бедствий природного и техногенного характера  </t>
  </si>
  <si>
    <t>2180100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</si>
  <si>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</si>
  <si>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</si>
  <si>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2479900</t>
  </si>
  <si>
    <t>Региональные целевые программы</t>
  </si>
  <si>
    <t>5220000</t>
  </si>
  <si>
    <t>Другие вопросы в области охраны окружающей среды</t>
  </si>
  <si>
    <t>Бюджетные инвестиции</t>
  </si>
  <si>
    <t>003</t>
  </si>
  <si>
    <t>Учреждения по внешкольной работе с детьми</t>
  </si>
  <si>
    <t>4230000</t>
  </si>
  <si>
    <t>4239900</t>
  </si>
  <si>
    <t xml:space="preserve">Муниципальные  целевые программы </t>
  </si>
  <si>
    <t>7950600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</si>
  <si>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</si>
  <si>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</si>
  <si>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</si>
  <si>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</si>
  <si>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</si>
  <si>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</si>
  <si>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Мероприятия в сфере культуры, кинематографии и средств массовой информации</t>
  </si>
  <si>
    <t>4500000</t>
  </si>
  <si>
    <t xml:space="preserve">Физкультурно-оздоровительная работа и спортивные мероприятия </t>
  </si>
  <si>
    <t>5120000</t>
  </si>
  <si>
    <t>Мероприятия в области здравоохранения, спорта и физической культуры, туризма</t>
  </si>
  <si>
    <t>5129700</t>
  </si>
  <si>
    <t>1003</t>
  </si>
  <si>
    <t>Социальная помощь</t>
  </si>
  <si>
    <t>Мероприятия в области социальной политики</t>
  </si>
  <si>
    <t>068</t>
  </si>
  <si>
    <t>1006</t>
  </si>
  <si>
    <t>Реализация государственных функций в области социальной политики</t>
  </si>
  <si>
    <t>705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</si>
  <si>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</si>
  <si>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</si>
  <si>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</si>
  <si>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</si>
  <si>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</si>
  <si>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0700000</t>
  </si>
  <si>
    <t>Резервные фонды местных администраций</t>
  </si>
  <si>
    <t>0700500</t>
  </si>
  <si>
    <t>Выравнивание бюджетной обеспеченности</t>
  </si>
  <si>
    <t>5160000</t>
  </si>
  <si>
    <t>Выравнивание бюджетной обеспеченности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</si>
  <si>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</si>
  <si>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5160130</t>
  </si>
  <si>
    <t>Осуществление первичного воинского учета на территориях, где отсутствуют военные комиссариаты</t>
  </si>
  <si>
    <t>0013600</t>
  </si>
  <si>
    <t>Школы-детские сады, школы начальные, неполные средние и средние</t>
  </si>
  <si>
    <t>1002</t>
  </si>
  <si>
    <t>Учреждения социального обслуживания населения</t>
  </si>
  <si>
    <t>Мероприятия по проведению оздоровительной кампании детей</t>
  </si>
  <si>
    <t>Оздоровление детей</t>
  </si>
  <si>
    <t>Доплаты к пенсиям, дополнительное пенсионное обеспечение</t>
  </si>
  <si>
    <t>Доплаты к пенсиям государственных служащих субъектов РФ и муниципальных служащих</t>
  </si>
  <si>
    <t>Единовременное пособие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</si>
  <si>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Обеспечение мер социальной поддержки для лиц, награжденных знаком «Почетный донор России», «Почетный донор СССР»</t>
  </si>
  <si>
    <t xml:space="preserve">Ежемесячное пособие на ребенка 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</si>
  <si>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</si>
  <si>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</si>
  <si>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</si>
  <si>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</si>
  <si>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</si>
  <si>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</si>
  <si>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Оказание других видов социальной помощи</t>
  </si>
  <si>
    <t>Меры в области социальной политики</t>
  </si>
  <si>
    <t>Организационно-воспитательная работа с молодежью</t>
  </si>
  <si>
    <t>Детские дошкольные учреждения</t>
  </si>
  <si>
    <t>4200000</t>
  </si>
  <si>
    <t>4209900</t>
  </si>
  <si>
    <t>Выплата единовременного пособия при всех формах устройства детей, лишенных родительского попечения в семью</t>
  </si>
  <si>
    <t xml:space="preserve">Содержание ребенка в семье опекуна и приемной семье, а также оплата труда приемного родителя </t>
  </si>
  <si>
    <t>0709</t>
  </si>
  <si>
    <t xml:space="preserve">Собрания представителей  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</si>
  <si>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</si>
  <si>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</si>
  <si>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</si>
  <si>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Реализация мер социальной поддержки отдельных категорий граждан</t>
  </si>
  <si>
    <t>0105</t>
  </si>
  <si>
    <t>0920300</t>
  </si>
  <si>
    <t>0113</t>
  </si>
  <si>
    <t>Национальная оборона</t>
  </si>
  <si>
    <t>0203</t>
  </si>
  <si>
    <t>Мобилизационная и вневойсковая подготовка</t>
  </si>
  <si>
    <t>1102</t>
  </si>
  <si>
    <t>Средства массовой информации</t>
  </si>
  <si>
    <t>Массовый спорт</t>
  </si>
  <si>
    <t>Периодическая  печать и издательства</t>
  </si>
  <si>
    <t>Обслуживание государственного и муниципального  долга</t>
  </si>
  <si>
    <t>Обслуживание государственного внутреннего и муниципального долга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</si>
  <si>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</si>
  <si>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</si>
  <si>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</si>
  <si>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общего характера бюджетам субъектов Российской Федерации и муниципальных образований</t>
  </si>
  <si>
    <t>(руб.)</t>
  </si>
  <si>
    <t>Культура и кинематография</t>
  </si>
  <si>
    <t xml:space="preserve">                                       руб. </t>
  </si>
  <si>
    <t>Главный распорядитель, распорядитель</t>
  </si>
  <si>
    <t>Функц. классификатор</t>
  </si>
  <si>
    <t>Целевая статья</t>
  </si>
  <si>
    <t>Функционирование высшего должностного лица субъекта РФ и муниципального образования</t>
  </si>
  <si>
    <t xml:space="preserve"> Функционирование Правительства РФ, высших исполнительных органов государственной власти субъектов РФ, местных администраций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</si>
  <si>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</si>
  <si>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2012 года"</t>
  </si>
  <si>
    <t>Реализация государственных функций, связанных с общегосударственным управлением</t>
  </si>
  <si>
    <t>0920000</t>
  </si>
  <si>
    <t/>
  </si>
  <si>
    <t>432 00 00</t>
  </si>
  <si>
    <t>432 02 00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</si>
  <si>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</si>
  <si>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432 02 01</t>
  </si>
  <si>
    <t>5221308</t>
  </si>
  <si>
    <t>5221309</t>
  </si>
  <si>
    <t>1004</t>
  </si>
  <si>
    <t>5221306</t>
  </si>
  <si>
    <t>Дотация на выравнивание бюджетной обеспеченности субъектов Российской Федерации и муниципальных образований</t>
  </si>
  <si>
    <t>Проведение мероприятий для детей и молодежи в части реализации  ВЦП "Молодежь"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</si>
  <si>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</si>
  <si>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Учреждения культуры и мероприятия в сфере культуры и кинематографии</t>
  </si>
  <si>
    <t>4400100</t>
  </si>
  <si>
    <t>Мероприятия в сфере средств массовой информации</t>
  </si>
  <si>
    <t>1. Администрация Большесельского муниципального района</t>
  </si>
  <si>
    <t>2. Финансовое управление администрации  Большесельского муниципального района</t>
  </si>
  <si>
    <t>718</t>
  </si>
  <si>
    <t>3. Управление социальной защиты населения администрации Большесельского муниципального района</t>
  </si>
  <si>
    <t>7951500</t>
  </si>
  <si>
    <t>7951400</t>
  </si>
  <si>
    <t>Муниципальная целевая программа "Поддержка потребительского рынка на селе" в части  возмещения затрат индивидуальным предпринимателям, оказывающим социально значимые  бытовые услуги</t>
  </si>
  <si>
    <t>7951601</t>
  </si>
  <si>
    <t>Муниципальная целевая программа "Поддержка потребительского рынка на селе" в части  возмещения затрат индивидуальным предпринимателям, занимающимся доставкой  товаров в отдаленные сельские населенные пункты</t>
  </si>
  <si>
    <t>7951602</t>
  </si>
  <si>
    <t>Муниципальная целевая программа поддержки малого и  среднего предпринимательства в Большесельском муниципальном районе</t>
  </si>
  <si>
    <t>7952000</t>
  </si>
  <si>
    <t>Муниципальная целевая программа «Патриотическое воспитание граждан Российской Федерации, проживающих на территории Большесельского муницуипального района»</t>
  </si>
  <si>
    <t>Районная целевая программа "Семья и дети Ярославии"</t>
  </si>
  <si>
    <t>7951000</t>
  </si>
  <si>
    <t>7951001</t>
  </si>
  <si>
    <t>7951002</t>
  </si>
  <si>
    <t>7951003</t>
  </si>
  <si>
    <t>7950900</t>
  </si>
  <si>
    <t>7952100</t>
  </si>
  <si>
    <t>7952200</t>
  </si>
  <si>
    <t>Муниципальная целевая программа "Развитие автомобильного пассажирского транспорта общего пользования на территории Большесельского муниципального района "</t>
  </si>
  <si>
    <t>Муниципальная целевая программа "Развитие сети автомобильных дорог общего пользования местного значения Большесельского муниципального района "</t>
  </si>
  <si>
    <t>Проведение мероприятий для детей и молодежи в части реализации ведомственной целевой программы "Патриотическое воспитание молодежи Ярославской области"</t>
  </si>
  <si>
    <t>4440000</t>
  </si>
  <si>
    <t>4440100</t>
  </si>
  <si>
    <t>5200900</t>
  </si>
  <si>
    <t>5222900</t>
  </si>
  <si>
    <t>Прочие межбюджетные  трансферты бюджетам субьектов Российской Федерации и муниципальных образований  общего характера</t>
  </si>
  <si>
    <t>Пособия и компенсации по публичным нормативным обязательствам</t>
  </si>
  <si>
    <t>313</t>
  </si>
  <si>
    <t>Субсидии бюджетным учреждениям на  финансовое обеспечение  муниципального задания на оказание муниципальных услуг (выполнение работ)</t>
  </si>
  <si>
    <t>611</t>
  </si>
  <si>
    <t>Меры социальной поддержки  населения по публичным нормативным обязательствам</t>
  </si>
  <si>
    <t>314</t>
  </si>
  <si>
    <t>Пособия и компенсации гражданам и иные социальные выплаты, кроме публичных нормативных обязательств</t>
  </si>
  <si>
    <t>321</t>
  </si>
  <si>
    <t>5140103</t>
  </si>
  <si>
    <t>5140102</t>
  </si>
  <si>
    <t>242</t>
  </si>
  <si>
    <t>244</t>
  </si>
  <si>
    <t>Закупка товаров, работ , услуг в сфере  инфрмационно-комуникационных технологий</t>
  </si>
  <si>
    <t>Прочая закупка товаров, работ и услуг для  муниципальных нужд</t>
  </si>
  <si>
    <t>Мероприятия на реализацию ведомственной целевой программы "Развитие системы мер социальной поддержки населения Ярославской области"</t>
  </si>
  <si>
    <t>Меры в области социальной политики в части  оказания  социальной помощи отдельным категориям граждан</t>
  </si>
  <si>
    <t xml:space="preserve">Мероприятия в области  социальной политики в части оплаты коммунальных услуг отдельным категориям граждан </t>
  </si>
  <si>
    <t>Региональная целевая программа "Социальная поддержка пожилых граждан в Ярославской области"</t>
  </si>
  <si>
    <t>5226900</t>
  </si>
  <si>
    <t>Региональная целевая программа "Социальная поддержка пожилых граждан в Ярославской области" в сфере социальной политики</t>
  </si>
  <si>
    <t>5226902</t>
  </si>
  <si>
    <t xml:space="preserve">Муниципальные целевые  программы </t>
  </si>
  <si>
    <t>Муниципальная целевая программа  "Семья и дети Ярославии"</t>
  </si>
  <si>
    <t>Подпрограмма "Семья и дети"</t>
  </si>
  <si>
    <t>121</t>
  </si>
  <si>
    <t>851</t>
  </si>
  <si>
    <t>852</t>
  </si>
  <si>
    <t>Фонд оплаты труда и страховые  взносы</t>
  </si>
  <si>
    <t xml:space="preserve">Прочая закупка товаров, работ и услуг для муниципальных нужд 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</si>
  <si>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</si>
  <si>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</si>
  <si>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</si>
  <si>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Иные  выплаты  персоналу , за  исключением фонда оплаты труда</t>
  </si>
  <si>
    <t>Резервные средства</t>
  </si>
  <si>
    <t>870</t>
  </si>
  <si>
    <t>Закупка товаров, работ, услуг в сфере информационно-коммуникационных технологий</t>
  </si>
  <si>
    <t>0010000</t>
  </si>
  <si>
    <t>5225803</t>
  </si>
  <si>
    <t>Обслуживание муниципального долга</t>
  </si>
  <si>
    <t>730</t>
  </si>
  <si>
    <t>511</t>
  </si>
  <si>
    <t>Дотация на выравнивание  бюджетной обеспеченности  субъектов Российской Федерации и муниципальных образований</t>
  </si>
  <si>
    <t>Субсидии гражданам на приобретение жилья</t>
  </si>
  <si>
    <t>322</t>
  </si>
  <si>
    <t>4310000</t>
  </si>
  <si>
    <t>4319900</t>
  </si>
  <si>
    <t>Субсидии бюджетным учрждениям на финансовое обеспечение муниципального задания на  оказание муниципальных услуг (выполнение работ)</t>
  </si>
  <si>
    <t>5226905</t>
  </si>
  <si>
    <t>612</t>
  </si>
  <si>
    <t>Субсидия  бюджетным учреждениям на иные цели</t>
  </si>
  <si>
    <t>Проведение мкроприятий для детей и молодежи</t>
  </si>
  <si>
    <t>4310100</t>
  </si>
  <si>
    <t>4400201</t>
  </si>
  <si>
    <t>5226906</t>
  </si>
  <si>
    <t xml:space="preserve">Субсидии бюджетным учрждениям на иные цели </t>
  </si>
  <si>
    <t>Субсидия на 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 бюджета</t>
  </si>
  <si>
    <t>5221300</t>
  </si>
  <si>
    <t>5225900</t>
  </si>
  <si>
    <t>5225901</t>
  </si>
  <si>
    <t>Муниципальная целевая программа "Семья и дети Ярославии"</t>
  </si>
  <si>
    <t>7951005</t>
  </si>
  <si>
    <t>7952700</t>
  </si>
  <si>
    <t>630</t>
  </si>
  <si>
    <t>Муниципальная целевая программа "О мерах поддержки общественных организаций ветеранов и инвалидов Большесельского муниципального района"</t>
  </si>
  <si>
    <t>Субсидии некоммерческим организациям (за исключением государственных учреждений)</t>
  </si>
  <si>
    <t>Прочая закупка товаров, работ и услуг для государственных нужд</t>
  </si>
  <si>
    <t>621</t>
  </si>
  <si>
    <t xml:space="preserve">Фонд оплаты труда  и стразховые взносы </t>
  </si>
  <si>
    <t>Иные выплаты персоналу, за исключением фонда оплаты труда</t>
  </si>
  <si>
    <t xml:space="preserve">Закупка товаров, работ, услуг в сфере  информационно-коммуникационных технологий </t>
  </si>
  <si>
    <t>Прочая закупка товаров, работ и услуг для муниципальных нужд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</si>
  <si>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</si>
  <si>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</si>
  <si>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</si>
  <si>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</si>
  <si>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0200003</t>
  </si>
  <si>
    <t>Проведение выборов  Главы муниципального образования</t>
  </si>
  <si>
    <t xml:space="preserve">Судебная  система </t>
  </si>
  <si>
    <t>Субвенция на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</si>
  <si>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</si>
  <si>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111</t>
  </si>
  <si>
    <t>Фонд оплаты труда и страховые взносы</t>
  </si>
  <si>
    <t>112</t>
  </si>
  <si>
    <t>Выполнение  других обязательств государства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</si>
  <si>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</si>
  <si>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</si>
  <si>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810</t>
  </si>
  <si>
    <t>Субсидии юридическим лицам (кроме государственных  учреждений) и  физическим лицам - производителям товаров, работ, услуг</t>
  </si>
  <si>
    <t>Обеспечение  мероприятий ведомственной целевой программы "Поддержка потребительского рынка на селе"</t>
  </si>
  <si>
    <t>0920310</t>
  </si>
  <si>
    <t>5226403</t>
  </si>
  <si>
    <t>5226400</t>
  </si>
  <si>
    <t>4529900</t>
  </si>
  <si>
    <t>Обеспечние деятельности подведомственных учреждений</t>
  </si>
  <si>
    <t>5222902</t>
  </si>
  <si>
    <t>5058600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</si>
  <si>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</si>
  <si>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</si>
  <si>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</si>
  <si>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>5052102</t>
  </si>
  <si>
    <t>530</t>
  </si>
  <si>
    <t>Субвенции</t>
  </si>
  <si>
    <t>Ежемесячное денежной вознаграждение за классное руководство</t>
  </si>
  <si>
    <t>в том числе ВЦП</t>
  </si>
  <si>
    <t>Руководство и управление в сфере  установленных функций</t>
  </si>
  <si>
    <t>0304</t>
  </si>
  <si>
    <t xml:space="preserve">Органы юстиции </t>
  </si>
  <si>
    <t>Субвенция на осуществление полномочий Российской Федерации по государственной регистрации атов гражданского состояния</t>
  </si>
  <si>
    <t>0013801</t>
  </si>
  <si>
    <t>5200901</t>
  </si>
  <si>
    <t>5201001</t>
  </si>
  <si>
    <t>Компенсация расходов на содержание ребенка в дошкольной образовательной организации</t>
  </si>
  <si>
    <t>Субвенция на компенсацию  расходов на содержание ребенка в дошкольной образовательной организации</t>
  </si>
  <si>
    <t>5140104</t>
  </si>
  <si>
    <t>4520000</t>
  </si>
  <si>
    <t xml:space="preserve"> Приложение 5 к решению</t>
  </si>
  <si>
    <t xml:space="preserve">Приложение 7  к решению </t>
  </si>
  <si>
    <t>Мероприятия в сфере культуры и кинематографии</t>
  </si>
  <si>
    <t>521</t>
  </si>
  <si>
    <t>Органы юстиции</t>
  </si>
  <si>
    <t>5201301</t>
  </si>
  <si>
    <t>Субвенция на содержание ребенка в семье опекуна  и приемной семье , а также вознаграждение, причитающееся приемному родителю</t>
  </si>
  <si>
    <t>411</t>
  </si>
  <si>
    <t>Бюджетные инвестиции  в объекты муниципальной собственности казенным учреждениям вне рамок государственного оборонного заказа</t>
  </si>
  <si>
    <t>Муниципальная целевая программа поддержки малого и среднего предпринимательства в Большесельском муниципальном районе</t>
  </si>
  <si>
    <t>7952800</t>
  </si>
  <si>
    <t>Субсидия бюджетным учреждениям на иные цели</t>
  </si>
  <si>
    <t xml:space="preserve">Муниципальные целевые программы </t>
  </si>
  <si>
    <t>Муниципальная целевая программа "Социальная поддержка пожилых граждан " в сфере культуры</t>
  </si>
  <si>
    <t>7953000</t>
  </si>
  <si>
    <t xml:space="preserve">Субсидия  бюджетным учреждениям на иные цели  </t>
  </si>
  <si>
    <t>4320000</t>
  </si>
  <si>
    <t xml:space="preserve">Прочая закупка товаров , работ и услуг для  муниципальных нужд </t>
  </si>
  <si>
    <t>4.Муниципальное учреждение Большесельского муниципального района Ярославской области "Управление образования администрации Большесельского муниципального района"</t>
  </si>
  <si>
    <t>Субсидии  бюджетным учреждениям на иные цели</t>
  </si>
  <si>
    <t>0103</t>
  </si>
  <si>
    <t xml:space="preserve">Функционирование  законодательных  ( представительных ) органов государственной власти и представительных органов  муниципальных образований </t>
  </si>
  <si>
    <t>Руководство и  управление  в сфере  установленных функций органов государственной  власти субъектов РФ и органов местного самоуправления</t>
  </si>
  <si>
    <t>0405</t>
  </si>
  <si>
    <t>Сельское хозяйство и рыболовство</t>
  </si>
  <si>
    <t>Районная целевая программа "Условия трудового соперничества и меры поощрения  работников сельского хозяйства Большесельского ьмуниципального района"</t>
  </si>
  <si>
    <t>7951300</t>
  </si>
  <si>
    <t>Дорожное хозяйство (дорожные фонды)</t>
  </si>
  <si>
    <t>Строительство, модернизация , ремонт и содержание  автомобильных дорог общего пользования , в том числе  дорог в поселениях  ( за исключением автомобильных дорог федерального значения)</t>
  </si>
  <si>
    <t>3150201</t>
  </si>
  <si>
    <t>Мероприятия в области коммунального хозяйства</t>
  </si>
  <si>
    <t>3510500</t>
  </si>
  <si>
    <t>Субсидии  юридическим  лицам (кроме государственных учреждений ) и  физическим лицам - производителям товаров , работ , услуг</t>
  </si>
  <si>
    <t>5224005</t>
  </si>
  <si>
    <t>Бюджетные инвестиции в объекты государственной собственности казенным учреждениям  вне рамок государственного оборонного заказа</t>
  </si>
  <si>
    <t>5226404</t>
  </si>
  <si>
    <t>Бюджетные инвестиции в объекты  государственной собственности казенным учреждениям  вне рамок государственного оборонного заказа</t>
  </si>
  <si>
    <t>7950800</t>
  </si>
  <si>
    <t>Прочая закупка  товаров, работ и услуг для государственных нужд</t>
  </si>
  <si>
    <t>7951901</t>
  </si>
  <si>
    <t>7951902</t>
  </si>
  <si>
    <t>Муниципальная целевая программа  " Энергосбережение на территории Большесельского муниципального района"</t>
  </si>
  <si>
    <t>Субсидии бюджетным учреждениям на иные цели</t>
  </si>
  <si>
    <t>Межбюджетные трансферты на комплектование книжных фондов  библиотек муниципальных образований</t>
  </si>
  <si>
    <t>Охрана  семьи  и детства</t>
  </si>
  <si>
    <t>Прочая закупка товаров , работ и услуг для государственных нужд</t>
  </si>
  <si>
    <t>Муниципальная целевая программа "Повышение эффективности бюджетных расходов  Большесельского муниципального района"</t>
  </si>
  <si>
    <t>7953100</t>
  </si>
  <si>
    <t>5210105</t>
  </si>
  <si>
    <t xml:space="preserve">Субсидия на финансирование  дорожного хозяйства </t>
  </si>
  <si>
    <t>Субсидии, за исключением субсидий на софинансирование  объектов капитального строительства государственной собственности и муниципальной собственности</t>
  </si>
  <si>
    <t>Жилищное   хозяйство</t>
  </si>
  <si>
    <t>0980101</t>
  </si>
  <si>
    <t>Субсидии , за исключением субсидий на софинансирование  объектов  капитального строительства государственной собственности и муниципальной собственности</t>
  </si>
  <si>
    <t>Обеспечение мероприятий по капитальному ремонту  многоквартирных домов  за счет средств бюджетов</t>
  </si>
  <si>
    <t>0980201</t>
  </si>
  <si>
    <t>Субсидии на софинансирование  объектов  капитального строительства  государственной (муниципальной ) собственности</t>
  </si>
  <si>
    <t>522</t>
  </si>
  <si>
    <t>Мероприятия  в области здравоохранения , спорта и физической культуры , туризма</t>
  </si>
  <si>
    <t>Бюджетные инвестиции в объекты государственной собственности  казенным учреждениям  вне рамок государственного оборонного заказа</t>
  </si>
  <si>
    <t>Иные  дотации</t>
  </si>
  <si>
    <t>Дотация на реализацию мероприятий , предусмотренных нормативными  правовыми актами органов государственной  власти  в рамках статьи  8  Закона Ярославской области  от 7 октября 2008 г. №40-з "О межбюджетных отношениях"</t>
  </si>
  <si>
    <t>Прочие дотации</t>
  </si>
  <si>
    <t>515</t>
  </si>
  <si>
    <t>Прочие межбюджетные трансферты  бюджетам субъектов  Российской Федерации и муниципальных образований  общего характера</t>
  </si>
  <si>
    <t>Субсидия на содержание органов  местного самоуправления</t>
  </si>
  <si>
    <t>Субсидия на оплату труда работников сферы культуры</t>
  </si>
  <si>
    <t>Пособия и компенсации по публичным  нормативным обязательствам</t>
  </si>
  <si>
    <t xml:space="preserve">Фонд оплаты труда  и страховые взносы </t>
  </si>
  <si>
    <t xml:space="preserve">Субсидии бюджетным учреждениям на иные цели </t>
  </si>
  <si>
    <t>Субсидии  автономным учреждениям на финансовое обеспечение муниципального задания на оказание муниципальных услуг (выполнение работ)</t>
  </si>
  <si>
    <t>Закупка товаров, работ , услуг в сфере  информационно-комуникационных технологий</t>
  </si>
  <si>
    <t>Субсидии бюджетным учреждениям на финансовое обеспечение муниципального задания на  оказание муниципальных услуг (выполнение работ)</t>
  </si>
  <si>
    <t>Субсидии бюджетным учреждениям на  иные цели</t>
  </si>
  <si>
    <t>Субсидия на государственную поддержку малого и среднего предпринимательства , включая крестьянские (фермерские) хозяйства</t>
  </si>
  <si>
    <t>3450102</t>
  </si>
  <si>
    <t>5221314</t>
  </si>
  <si>
    <t>Иные межбюджетные трансферты</t>
  </si>
  <si>
    <t>540</t>
  </si>
  <si>
    <t>Областная целевая программа  "Развитие  агропромышленного комплекса  и сельских территорий Ярославской области" в части софинансирования  мероприятий  федеральной целевой программы "Социальное развитие села до 2012 года"</t>
  </si>
  <si>
    <t>1001100</t>
  </si>
  <si>
    <t>Субсидия на улучшение жилищных условий граждан , проживающих в сельской местности на территории Ярославской области , в том числе молодых семей  и молодых специалистов  за счет средств областного бюджета</t>
  </si>
  <si>
    <t>1001122</t>
  </si>
  <si>
    <t>Иные выплаты  персоналу , за исключением фонда оплаты труда</t>
  </si>
  <si>
    <t>Муниципальная  целевая программа "Переселение граждан из жилищного фонда , признанного непригодным для проживания и (или) с высоким уровнем износа</t>
  </si>
  <si>
    <t>7952600</t>
  </si>
  <si>
    <t>Руководитель контрольно-счетной палаты муниципальных образований</t>
  </si>
  <si>
    <t>0022500</t>
  </si>
  <si>
    <t>5223101</t>
  </si>
  <si>
    <t>Прочая закупка  товаров , работ  и услуг для муниципальных  нужд</t>
  </si>
  <si>
    <t>1001102</t>
  </si>
  <si>
    <t>Субсидии  гражданам на приобретение  жилья</t>
  </si>
  <si>
    <t>5224604</t>
  </si>
  <si>
    <t>Бюджетные  инвестиции  в  объекты  государственной  собственности  казенным  учреждениям  вне  рамок  государственного оборонного  заказа</t>
  </si>
  <si>
    <t>Общегосударственные  вопросы</t>
  </si>
  <si>
    <t xml:space="preserve">Функционирование  Правительства Российской Федерации,  высших исполнительных  органов  государственной  власти,  субъектов Российской Федерации,  местных  администраций  </t>
  </si>
  <si>
    <r>
      <rPr>
        <sz val="14"/>
        <rFont val="Times New Roman"/>
        <family val="1"/>
      </rPr>
      <t>Центральный  аппарат</t>
    </r>
    <r>
      <rPr>
        <i/>
        <sz val="14"/>
        <rFont val="Times New Roman"/>
        <family val="1"/>
      </rPr>
      <t xml:space="preserve"> </t>
    </r>
  </si>
  <si>
    <t xml:space="preserve">Прочая закупка товаров,  работ и  услуг для государственных  нужд </t>
  </si>
  <si>
    <t>Субсидия на частичную компенсацию расходов , связанных с выполнением полномочий  органами  местного  самоуправления муниципальных образований по теплоснабжению</t>
  </si>
  <si>
    <t>5210118</t>
  </si>
  <si>
    <t>Субсидии,  за  исключением  субсидий на софинансирование объектов  капитального  строительства государственной собственности и муниципальной собственности</t>
  </si>
  <si>
    <t>Субсидии, за исключением  субсидий на  софинансирование  объектов капитального строительства  муниципальной собственности</t>
  </si>
  <si>
    <t>Субсидии , за исключением субсидий на софинансирование  объектов  капитального строительства  муниципальной собственности</t>
  </si>
  <si>
    <t>Возмещение  федеральными органами  исполнительной  власти расходов по погребению</t>
  </si>
  <si>
    <t>Субсидии  бюджетным  учреждениям на иные  цели</t>
  </si>
  <si>
    <t>7953200</t>
  </si>
  <si>
    <t>Бюджетные инвестиции в объекты государственной собственности  казенным  учреждениям  вне  рамок государственного  оборонного заказа</t>
  </si>
  <si>
    <t>Муниципальная целевая программа поддержки малого и среднего предпринимательства в Большесельском муниципальном районе, в части  софинансирования мероприятий областной целевой программы развития малого и среднего предпринимательства</t>
  </si>
  <si>
    <t>Субсидия на реализацию областной целевой программы "Обращение с твердыми бытовыми отходами на территории Ярославской области"  в части строительства объектов размещения твердых бытовых отходов территорий, в части областных средств</t>
  </si>
  <si>
    <t>Субсидия на реализацию  мероприятий  областной целевой  программы  "Обращение с твердыми бытовыми отходами на территории Ярославской области " в части модернизации инфраструктуры  в сфере обращения с твердыми  бытовыми отходами, в части областных средств</t>
  </si>
  <si>
    <t>Муниципальная целевая программа " Энергосбережение на территории Большесельского муниципального района", за счет средств районного бюджета</t>
  </si>
  <si>
    <t>Районная целевая программа "Обращение с твердыми бытовыми отходами " в части строительства объектов, за счет средств районного бюджета</t>
  </si>
  <si>
    <t>Районная целевая программа "Обращение с твердыми бытовыми отходами " в части  модернизации инфраструктуры, за счет средств районного бюджета</t>
  </si>
  <si>
    <t xml:space="preserve">Районная целевая  программа  "Обращение с твердыми бытовыми отходами" в части софинансирования мероприятий областной целевой программы "Обращение с твердыми бытовыми отходами на территории Ярославской области", в чати областных средств </t>
  </si>
  <si>
    <t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в части софинасирования мероприятий областной  целевой программыа  "Комплексная программа  модернизации и реформирования  жилищно-коммунального   хозяйства ЯО"  на мероприятия по строительству систем объектов теплоснабжения и газификации, в части областных средств</t>
  </si>
  <si>
    <t>Муниципальная целевая программа "Энергосбережение на территории Большесельского муниципального района"  в части софинансирования мероприятий  в рамках областной  целевой программы  "Энергосбережение и повышение  энергоэффективности в Ярославской области", в части областных средств</t>
  </si>
  <si>
    <t>Муниципальная целевая программ  "Социальная поддержка пожилых граждан " в сфере молодежной политики, в части  софинансирования мероприятий областной целевой программы "Социальная поддержка пожилых граждан в Ярославской области",  за счет средств  областного бюджета</t>
  </si>
  <si>
    <t xml:space="preserve">Муниципальная целевая программа "Социальная поддержка пожилых граждан " в части софинансирования региональной программа "Социальная поддержка пожилых граждан в Ярославской области" </t>
  </si>
  <si>
    <t>Муниципальная целевая программа  "Энергосбережение на территории Большесельского муниципального района"</t>
  </si>
  <si>
    <t>Муниципальная целевая программа  "Социальная поддержка пожилых граждан " в части софинансирования мероприятий  областной целевой программы "Социальная поддержка пожилых граждан в Ярославской области" в сфере культуры, за счет средств областного бюджета</t>
  </si>
  <si>
    <t>Субсидия  на реализацию муниципальной   целевой программы  "Социальная поддержка пожилых граждан " в части софинансирования мероприятий в рамках областной целевой программы "Социальная поддержка пожилых граждан в Ярославской области" в сфере культуры, за счет средств областного бюджета</t>
  </si>
  <si>
    <t>Субсидия на проведение мероприятий  по улучшению  жилищных  условий граждан РФ , проживающих в сельской местности в части областных  средств</t>
  </si>
  <si>
    <t xml:space="preserve">Субсидия на проведение мероприятий  по улучшению  жилищных  условий граждан РФ , проживающих в сельской местности, в части  федеральных средств </t>
  </si>
  <si>
    <t>Субсидия на реализацию подпрограммы "Ярославские каникулы" областной целевой программы "Семья и дети Ярославии" в части  компенсации стоимости санаторно-курортной путевки лицам, нуждающимся в санаторно-курортной лечении, за счет областных  средств</t>
  </si>
  <si>
    <t>Муницпальная целевая программа " О государственной поддержке отдельных категорий граждан, проживающих в Большесельском муниципальном районе, по проведению ремонта жилых помещений и (или) работ, направленных на повышение уровня обепеченности их коммунальными услугами" в части софинансирования областной целевой программы " 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обепеченности их коммунальными услугами" в части  областных средств</t>
  </si>
  <si>
    <t>Межбюджетные трансферты на реализацию муниципальной целевой программы " О государственной поддержке отдельных категорий граждан, проживающих в Большесельском районе, по проведению ремонта жилых помещений и (или) работ, направленных на повышение уровня обепеченности их коммунальными услугами" в части софинансирования  областной целевой программы " 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обепеченности их коммунальными услугами" за счет  средств областного бюджета</t>
  </si>
  <si>
    <t>Средства  софинансирования региональных целевых программ</t>
  </si>
  <si>
    <t>Субсидия на реализацию муниципальной целевой программы "Развитие водоснабжения и водоотведения  и очистки сточных вод Большесельского  муниципального района" в части софинансирования  областной целевой программы  "Развитие  водоснабжения и водоотведения и  очистки сточных вод Ярославской области", за счет средств областного бюджета</t>
  </si>
  <si>
    <t>Муниципальная целевая программа "Энергосбережение на территории Большесельского муниципального района"  в части софинансирования мероприятий  в рамках областной  целевой программы  "Энергосбережение и повышение  энергоэффективности в Ярославской области", за счет областных средств</t>
  </si>
  <si>
    <t>Софинансирование  региональных целевых программ</t>
  </si>
  <si>
    <t>Муниципальная целевая программа "Семья и дети Ярославии", в части софинансирования подпрограммы "Ярославские каникулы" областной целевой программы "Семья и дети Ярославии" в части оздоровления и отдыха детей, за счет средств областного бюджета</t>
  </si>
  <si>
    <t>Муниципальная целевая  программа "Семья и дети Ярославии" в части софинансирования областной целевой программы "Семья и дети Ярославии" ,за счет  средств областного бюджета</t>
  </si>
  <si>
    <t>Муниципальная  целевая программа "Семья и дети Ярославии"  в части софинансирования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области,  за счет средств областного бюджета</t>
  </si>
  <si>
    <t>Подпрограмма "Ярославские каникулы" районной целевой программы "Семья и дети Ярославии" в части оздоровления и отдыха детей, за счет средств районного бюджета</t>
  </si>
  <si>
    <t>Подпрограмма "Ярославские каникулы" районной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области, за счет средств районного бюджета</t>
  </si>
  <si>
    <t>Муниципальная целевая программа "Комплексные меры противодействия злоупотреблению наркотиками и их незаконному обороту"в части  софинансирования мероприятий  областной целевой программы "Комплексные меры противодействия злоупотреблению наркотиками и их незаконному обороту" ,за счет средств областного бюджета</t>
  </si>
  <si>
    <t>Субсидия на реализацию мероприятий муниципальной целевой программы "Комплексные меры противодействия злоупотреблению наркотиками и их незаконному обороту"  в часити софинансирования областной целевой программы "Комплексные меры противодействия злоупотреблению наркотиками и их незаконному обороту", за счет средст  областного бюджета</t>
  </si>
  <si>
    <t>Муниципальная  целеаяй программа "Комплексные меры противодействия злоупотреблению наркотиками и их незаконному обороту в Большесельском муниципальном районе" , за счет  средств районного бюджета</t>
  </si>
  <si>
    <t>Муниципальная целевая программа "Семья и дети Ярославии" в части софинансирования областной комплексной  целевой программы  "Семья и дети" подпрограммы  "Семья", за счет средств  областного бюджета</t>
  </si>
  <si>
    <t>Подпрограмма "Семья и дети" районной целевой программы "Семья и дети Ярославии", за счет средств  районного бюджета</t>
  </si>
  <si>
    <t>Софинансирование региональных целевых программ</t>
  </si>
  <si>
    <t>Муниципальная целевая программа "Обеспечение доступности дошкольного образования в Большесельском муницпальном районе", за счет средств   районного  бюджета</t>
  </si>
  <si>
    <t>Муниципальная целевая программа "Семья и дети Ярославии" в части софинансирования областной комплексной целевой программы  "Семья и дети"  подпрограммы "Семья ", в части   средств  районного бюджета</t>
  </si>
  <si>
    <t>Муниципальная целевая программа "Энергосбережение на территории Большесельского  муниципального района, в части средств районного бюджета</t>
  </si>
  <si>
    <t>Обеспечение мероприятий по капитальному ре монту  многоквартирных домов  за счет средств, поступивших от государственной корпорации  Фонда содействия реформированию ЖКХ</t>
  </si>
  <si>
    <t>Муниципальная целевая программа "Развитие  материально-технической базы  физической культуры  и спорта в Большесельском муниципальном районе",в части средств районного бюджета</t>
  </si>
  <si>
    <t>Субсидия на реализацию муниципальной целевой программы "Развитие матермально-технической базы  физической   культуры и спорта в Большесельском  муниципальном районе" в части  софинансирования  областной целевой программы "Развитие матермально-технической базы  физической  культуры  и  спорта Ярославской области"  на   обустройства плоскостных спортивных  сооружений , в части средств  областного бюджета</t>
  </si>
  <si>
    <t>Муниципальная целевая программа "Семья и дети Ярославии" в части софинансирования областной комплексной целевой программы "Семья и дети " подпрограмма "Семья", за счет средств областного бюджета</t>
  </si>
  <si>
    <t>Подпрограмма "Семья и дети" районной целевой программы  " Семья и дети Ярославии" за счет средств районного бюджета</t>
  </si>
  <si>
    <t>Муниципальная целевая программа  "О государственной поддержке  отдельных категорий граждан, проживающих в Большесельском муниципальном районе по проведению ремонта жилых помещений и (или) работ, направленных на повышение уровня обеспеченности их коммунальными услугами", за счет средств районного бюджета</t>
  </si>
  <si>
    <t>Муниципальная  целевая программа "Семья и дети Ярославии" , в части софинансирования  областной целевой программы "Семья и дети Ярославии", за счет средств областного бюджета</t>
  </si>
  <si>
    <t>Софинансированияе региональных целевых программ</t>
  </si>
  <si>
    <t xml:space="preserve">Софинансирование региональных целевых программ </t>
  </si>
  <si>
    <t>Подпрограмма "Ярославские каникулы" муниципальной  целевой программы "Семья и дети Ярославии" в части компенсации стомости санаторно-курортной путевки лицам, нуждающимся в санаторно-курортном лечении, за счет средств районного бюджета</t>
  </si>
  <si>
    <t>Муниципальная  целевая  программа "Подготовка  к  зиме  объектов  коммунальной  инфраструктуры"</t>
  </si>
  <si>
    <t>7953300</t>
  </si>
  <si>
    <t>4320201</t>
  </si>
  <si>
    <t>7952303</t>
  </si>
  <si>
    <t>Прочая  закупка  товаров,  работ  и  услуг  для  государственных  нужд</t>
  </si>
  <si>
    <t>Муниципальная  целевая  программа  "Комплексная  программа  модернизации  и  реформирования  жилищно-коммунального  хозяйства БМР"  в  части  софинансирования  проектно-сметной документации  котельной  сельхозтехники</t>
  </si>
  <si>
    <t>Иные  выплаты  персоналу,  за  исключением  фонда  оплаты  труда</t>
  </si>
  <si>
    <t>Пособия  и  компенсации гражданам  и  иные  социальные выплаты ,  кроме  публичных  нормативных обязательств</t>
  </si>
  <si>
    <t>Субсидия на реализацию региональных  программ повышения  эффективности бюджетных  расходов</t>
  </si>
  <si>
    <t>5202402</t>
  </si>
  <si>
    <t>Закупка  товаров, работ , услуг в  сфере информационно-коммуникационных  технологий</t>
  </si>
  <si>
    <t>Прочая  закупка товаров , работ и услуг  для государственных  нужд</t>
  </si>
  <si>
    <t>Резервный  фонд  Правительства  Ярославской  области</t>
  </si>
  <si>
    <t>0700400</t>
  </si>
  <si>
    <t>Прочая  закупка товаров, работ , услуг  для  государственных  нужд</t>
  </si>
  <si>
    <t>Субсидия  на  реализацию  мероприятий  по  строительству  и  реконструкции объектов водоснабжения  и водоотведения</t>
  </si>
  <si>
    <t>1009301</t>
  </si>
  <si>
    <t>Бюджетные  инвестиции в  объекты государственной  собственности  казенным  учреждениям  вне  рамок  государственного  оборонного  заказа</t>
  </si>
  <si>
    <t xml:space="preserve">Муниципальная  целевая  программа  " Развитие  водоснабжения,  водоотведения  и  очистки  сточных  вод  в БМР,  в  части  водоснабжения, водоотведения и  очистки  сточных  вод  </t>
  </si>
  <si>
    <t>7952502</t>
  </si>
  <si>
    <t>Прочая  закупка  товаров , работ ,   и  услуг  для государственных  нужд</t>
  </si>
  <si>
    <t>Субсидия  на  реализацию  региональных  программ  повышения  эффективности  бюджетных  расходов</t>
  </si>
  <si>
    <t>Субсидия  бюджетным  учреждениям на  иные  цели</t>
  </si>
  <si>
    <t xml:space="preserve">Муниципальная  целевая  программа  "Повышение  эффективности  бюджетных  расходов  Большесельского  муниципального района" </t>
  </si>
  <si>
    <t>Субсидии  бюджетным  учреждениям на  иные  цели</t>
  </si>
  <si>
    <t>Субсидия  на реализацию региональных  программ повышения  эффективности  бюджетных  расходов</t>
  </si>
  <si>
    <t>Субсидии  бюджетным  учреждениям  на  иные  цели</t>
  </si>
  <si>
    <t>Обеспечение  жилыми  помещениями детей-сирот, детей, оставшихся без попечения  родителей, а  также  детей  находящихся под опекой  (попечительством ), не  имеющих  закрепленного  жилого  помещения</t>
  </si>
  <si>
    <t>Субсидия  на  реализацию  региональных  программ  повышения эффективности  бюджетных  расходов</t>
  </si>
  <si>
    <t>Закупка  товаров, работ, услуг в сфере   информационно-коммуникационных  технологий</t>
  </si>
  <si>
    <t xml:space="preserve">Прочая  закупка  товаров,работ и  услуг  для  государственных  нужд </t>
  </si>
  <si>
    <t>Иные  межбюджетные  трансферты</t>
  </si>
  <si>
    <t>Субсидии  на  софинансирование  объектов  капитального  строительства государственной  (муниципальной) собственности</t>
  </si>
  <si>
    <t>Субсидия  на  реализацию  мероприятий  по  строительству  и  реконструкции  объектов  водоснабжения  и  водоотведения</t>
  </si>
  <si>
    <t>Областная  целевая  программа "Комплексная программа модернизации жилищно-коммунального хозяйства Большесельского муниципального района" в части софинансирования мероприятий областной целевой программы  "Комплексная программа модернизации и реформирования жилищно-коммунального хозяйства Ярославской области", в части мероприятий по строительству и реконструкции систем и объектов теплоснабжения и  газификации, за счет средств районного бюджета</t>
  </si>
  <si>
    <t>Резервный  фонд  Правительства  Ярославской области</t>
  </si>
  <si>
    <t>Муниципальная  целевая  программа "Повышение  эффективности  бюджетных  расходов  Большесельского муниципального  района"</t>
  </si>
  <si>
    <t>Субсидии  бюджетным  учреждениям   на  иные  цели</t>
  </si>
  <si>
    <t>Проведение  мероприятий  по  повышению  энергоэффективности  в  рамках  областной  целевой  программы  "Энергосбережение и повышение  энергоэффективности в  Ярославской области"</t>
  </si>
  <si>
    <t>Субсидии  бюджетным  учреждениям</t>
  </si>
  <si>
    <t>Муниципальная  целевая  программа  "Энергосбережение на территории  Большесельского  муниципального  района"</t>
  </si>
  <si>
    <t>Прочая  закупка  товаров , работ и услуг  для  государственных  нужд</t>
  </si>
  <si>
    <t>Муниципальная  целевая программа  "Повышение эффективности  бюджетных  расходов  Большесельского  муниципального  района"</t>
  </si>
  <si>
    <t>Прочая  закупка  товаров, работ  и  услуг  для  государственных  нужд</t>
  </si>
  <si>
    <t xml:space="preserve">Обеспечение  деятельности подведомственных учреждений </t>
  </si>
  <si>
    <t>Ведомственная структура расходов районного бюджета на 2013 год</t>
  </si>
  <si>
    <t>План 2013</t>
  </si>
  <si>
    <t>5221307</t>
  </si>
  <si>
    <t>5141500</t>
  </si>
  <si>
    <t xml:space="preserve">Пособия  и  компенсации по  публичным  нормативным  обязательствам </t>
  </si>
  <si>
    <t>5140101</t>
  </si>
  <si>
    <t>Пособия  и  компенсации гражданам и  иные  социальные  выплаты ,  кроме  публичных  нормативных  обязательств</t>
  </si>
  <si>
    <t>5227209</t>
  </si>
  <si>
    <t>5227202</t>
  </si>
  <si>
    <t>Субсидии бюджетным учреждениям  на  иные  цели</t>
  </si>
  <si>
    <t>Межбюджетные  трансферты на реализацию областной целевой программы   "Доступная  среда" в сфере соцполитики</t>
  </si>
  <si>
    <t>Реализация  мероприятий  подпрограммы  "Семья  и  дети"  областной  целевой программы  "Семья и дети Ярославии"</t>
  </si>
  <si>
    <t>Субвенция  местным  бюджетам на  осуществление ежемесячной денежной   выплаты , назнчаемой  в  случае рождения  третьего  ребенка  или  последующих  детей до  достижения  ребенком возраста  трех  лет</t>
  </si>
  <si>
    <t>Мероприятия  по  реализации ведомственной  целевой  программы "Социальная поддержка населения  Ярославской  области"</t>
  </si>
  <si>
    <t>Субвенция  на  содержание  муниципальных  казенных учреждений  социального  обслуживания населения,  на  предоставление  субсидий  муниципальным бюджетным учреждениям социального обслуживания населения  на  выполнение  муниципальных  заданий и иные  цели в части  адаптации учреждений  социального обслуживания  населения  для  обеспечения доступности  для  инвалидов  и других маломобильных  групп населения</t>
  </si>
  <si>
    <t>Резервные  средства</t>
  </si>
  <si>
    <t>2013 год</t>
  </si>
  <si>
    <t>Региональные целевые  прграммы</t>
  </si>
  <si>
    <t>522000</t>
  </si>
  <si>
    <t>5228001</t>
  </si>
  <si>
    <t>Субсидия  на реализацию  мероприятий областной целевой программы  " Обеспечение  безопасности  граждан  на  водных  объектах"</t>
  </si>
  <si>
    <t>Защита  населения и территорий от  последствий  чрезвычайных ситуаций природного и техногенного характера , гражданская оборона</t>
  </si>
  <si>
    <t>Прочие  дотации</t>
  </si>
  <si>
    <t>Региональные  целевые  программы</t>
  </si>
  <si>
    <t>5221202</t>
  </si>
  <si>
    <t>Субсидия  на реализацию областной  целевой  программы "Обеспечение  доступности  дошкольного образования в Ярославской области" в части мероприятий по строительству дошкольных  образовательных учреждений</t>
  </si>
  <si>
    <t>Муниципальные  целевые  прграммы</t>
  </si>
  <si>
    <t>Муниципальная  целевая  программа "Обеспечение доступности дошкольного образования в Большесельском муниципальном районе"в части мероприятий по строительству дошкольных образовательных учреждений"</t>
  </si>
  <si>
    <t>7952102</t>
  </si>
  <si>
    <t>Прочая закупка товаров, работ, услуг  для  государственных нужд</t>
  </si>
  <si>
    <t>7950300</t>
  </si>
  <si>
    <t>Муниципальная целевая программа "Развитие туризма и отдыха на территории Большесельского  муниципального района" на 2012-2014 годы</t>
  </si>
  <si>
    <t>Прочая  закупка товаров, работ и услуг для государственных нужд</t>
  </si>
  <si>
    <t>Прочая  закупка товаров, работ, услуг  для  муниципальных нужд</t>
  </si>
  <si>
    <t>7950700</t>
  </si>
  <si>
    <t>7951401</t>
  </si>
  <si>
    <t>Прочая закупка  товаров , работ и услуг для государственных нужд</t>
  </si>
  <si>
    <t>Мероприятия в области коммунального хозяйства, в части частичного удорожания теплоснабжения</t>
  </si>
  <si>
    <t xml:space="preserve">Дотация на  обеспечение  сбалансированности  бюджетов  поселений </t>
  </si>
  <si>
    <t xml:space="preserve">Муниципальная целевая программа  "Развитие муниципальной  службы в Большесельском  муниципальном районе" </t>
  </si>
  <si>
    <t>Муниципальная целевая программ  "Развитие  сети  автомобильных дорог  общего пользования местного значения большесельского муниципального района " в части  содержания межмуниципальных дорог</t>
  </si>
  <si>
    <t>Муниципальная целевая программ  "Развитие  сети  автомобильных дорог общего пользования местного значения в Большесельском муниципальном  районе" в части  капитального ремонта автомобильных дорог</t>
  </si>
  <si>
    <t>Расходы районного бюджета муниципального района по разделам и подразделам расходов бюджетов Российской Федерации по бюджетным средствам на 2013год</t>
  </si>
  <si>
    <t>Субсидия на проведение  мероприятий  по  улучшению  жилищных  условий  граждан РФ, проживающих в сельской местности, в части областных средств</t>
  </si>
  <si>
    <t>7952304</t>
  </si>
  <si>
    <t>Муниципальная целевая программа  "Комплексная программа  модернизации и реформирования  жилищно-коммунального хозяйства  БМР" в части стрительсва межпоселкового газопровода  с. Большое село -Дунилово, за счет средств районного бюджета</t>
  </si>
  <si>
    <t>Прочая закупка товаров, работ  и услуг для государственных нужд</t>
  </si>
  <si>
    <t xml:space="preserve">Мероприятия в области коммунального хозяйства                    </t>
  </si>
  <si>
    <t>Субсидии юридическим  лицам (кроме государственных учреждений ) и физическим лицам - производителям товаров, работ,услуг</t>
  </si>
  <si>
    <t xml:space="preserve">810                                                                     </t>
  </si>
  <si>
    <t xml:space="preserve">              </t>
  </si>
  <si>
    <t xml:space="preserve">                                                                                                                       </t>
  </si>
  <si>
    <t>В.А.Лубенин</t>
  </si>
  <si>
    <t>Прочая закупка товаров, работ, услуг  для муниципальных нужд</t>
  </si>
  <si>
    <t>Резервные фонды местных администрации</t>
  </si>
  <si>
    <t>7950200</t>
  </si>
  <si>
    <t>РЦП "Развитие агропромышленного комплекса и сельских территорий Большесельского муниципального района в 2010-2014 гг."</t>
  </si>
  <si>
    <t>Субсидия на реализацию региональной программы "Социальная поддержка пожилых граждан в Ярославской области " в сфере молодёжной политики</t>
  </si>
  <si>
    <t>Муниципальная целевая программа "Социальная поддержка пожылых граждан" в сфере молодёжной политики.</t>
  </si>
  <si>
    <t>5227211</t>
  </si>
  <si>
    <t>Субсидия на реализацию региональной программы "Социальная поддержка пожилых граждан в Ярославской области " в сфере культуры</t>
  </si>
  <si>
    <t>Областная целевая программа"Доступная среда" в сфере культуры</t>
  </si>
  <si>
    <t>Субсидия на реализацию</t>
  </si>
  <si>
    <t>5210130</t>
  </si>
  <si>
    <t>Субсидия на оплату труда работникам в сфере культуры</t>
  </si>
  <si>
    <t>Субсидия на реализацию мероприятий по строительству и реконструкции объектов водоснабжения и водоотведения.</t>
  </si>
  <si>
    <t>5051900</t>
  </si>
  <si>
    <t>622</t>
  </si>
  <si>
    <t>Субсидия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</si>
  <si>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цели.</t>
  </si>
  <si>
    <t>5200000</t>
  </si>
  <si>
    <t>5222101</t>
  </si>
  <si>
    <t>Областная целевая программа"государственная поддержка материально-технической базы образовательных учреждений Ярославской области"</t>
  </si>
  <si>
    <t>7951403</t>
  </si>
  <si>
    <t>Муниципальная целевая программа "Развитие сети автомобильных дорог" в части капитального ремонта дорог.</t>
  </si>
  <si>
    <t>Глава  муниципального района:</t>
  </si>
  <si>
    <t>Глава муниципального района:</t>
  </si>
  <si>
    <t>0923403</t>
  </si>
  <si>
    <t>Субсидия на проведение мероприятий по повышению энергоэффективности в муниципальных образованиях в рамках программы по энергосбережению за счёт средств областного бюджета</t>
  </si>
  <si>
    <t>7952305</t>
  </si>
  <si>
    <t>Муниципальная целевая программа  "Комплексная программа  модернизации и реформирования  жилищно-коммунального хозяйства  БМР" в части пректных работ по строительству газовой кательной с. Дунилово</t>
  </si>
  <si>
    <t>Субсидия на реализацию ОЦП "О государственной поддержке отдельных категорий граждан, проживающих в ЯО по проведению ремонта жилых помещений и ( или), направленных на повышение уровня обеспеченными коммунальными услугами"</t>
  </si>
  <si>
    <t>1008822</t>
  </si>
  <si>
    <t>3170000</t>
  </si>
  <si>
    <t>Другие виды транспорта</t>
  </si>
  <si>
    <t>Субсидии юридическим лицам (кроме государственных учреждений) и физическим лицам - производителям товаров, работ и услуг.</t>
  </si>
  <si>
    <t>Резервный фонд Правительства Ярославской области</t>
  </si>
  <si>
    <t xml:space="preserve">Муниципальная целевая программа "Доступная среда" в сфере культуры </t>
  </si>
  <si>
    <t>7953501</t>
  </si>
  <si>
    <t>МЦП " Энергосбережение  на  территории  Большесельского муниципального района"</t>
  </si>
  <si>
    <t>Прочая  закупка  товаров ,работ  и  услуг  для  государственных  нужд</t>
  </si>
  <si>
    <t xml:space="preserve">Субсидия  на  реализацию  мероприятий  областной  целевой  программы  "Развитие  правовой  грамотности  и  правосознания  граждан  на  территории  Ярославской  области"  в  части  создания  пунктов  оказания  бесплатной  юридической помощи. </t>
  </si>
  <si>
    <t>5228401</t>
  </si>
  <si>
    <t>Закупка  товаров,  работ, услуг  в сфере информационно-коммуникационных  технологий</t>
  </si>
  <si>
    <t>Муниципальная  целевая  программа  "Повышение  эффективности бюджетных расходов  Большесельского муниципального  района"</t>
  </si>
  <si>
    <t>Прочая  закупка,  товаров,  работ и  услуг  для  государственных  нужд</t>
  </si>
  <si>
    <t>ОЦП  "Развитие  субъектов  малого  и  среднего  предпринимательства  Ярославской  области" в  части  реализации  муниципальных  программ  развития  субъектов  малого  исренего предпринимательства</t>
  </si>
  <si>
    <t>Муниципальная  целевая  программа  "Комплексная  программа  модернизации  и  реформирования  жилищно-коммунального хозяйства Большесельского муниципального района"  в  части  газификации  с.Большое село</t>
  </si>
  <si>
    <t>7952302</t>
  </si>
  <si>
    <t>Муниципальная  целевая  программа  "Подготовка  к  зиме  объектов  коммунальной  инфраструктуры"</t>
  </si>
  <si>
    <t>Субсидии  юридическим  лицам  (кроме  государственных  учреждений )  и  физическим  лицам - производителям товаров,работ  и услуг.</t>
  </si>
  <si>
    <t>Муниципальная  целевая  программа " Повышение  эффективности бюджетных расходов  Большесельского муниципального района"</t>
  </si>
  <si>
    <t>Субсидия  на  реализацию  мероприятий  областной  целевой  программы "Развитие  материально-технической  базы  физической  культуры  и  спорта  Ярославской  области"  в  части обустройства плоскостных  спортивных сооружений сооружений</t>
  </si>
  <si>
    <t>Муниципальная  целевая  программа  "Развитие  материально-технической базы  физической  культуры  и  спорта  в  Большесельском  муниципальном  районе"</t>
  </si>
  <si>
    <t>Прочая  закупка товаров, работ  и  услуг  для  государственных  нужд</t>
  </si>
  <si>
    <t>Субсидия  на  реализацию  подпрограммы "Переселение  граждан  из  жилищного  фонда, признанного  непригодным  для  проживания  и  (или)  с высоким  уровнем  износа"</t>
  </si>
  <si>
    <t>5226001</t>
  </si>
  <si>
    <t>Субсидия  на  улучшение  жилищных  условий  молодых  семей , граждан,  проживающих  в  сельской  местности</t>
  </si>
  <si>
    <t>1001199</t>
  </si>
  <si>
    <t>Субсидии, за  исключением  субсидий  на  софинансирование  объектов  капитального  строительства государственной  собственности  и  муниципальной  собственности</t>
  </si>
  <si>
    <t>323</t>
  </si>
  <si>
    <t>Приобретение  товаров , работ, услуг   в пользу  граждан</t>
  </si>
  <si>
    <t>Приобретение  товаров, работ, услуг  в  пользу  граждан</t>
  </si>
  <si>
    <t>Субсидия  на  проведение  мероприятий по  повышению  энергоэффективности  в  муниципальных  образованиях  в  рамках  реализации  программы  по  энергосбережению  за счет  средств  областного бюджета</t>
  </si>
  <si>
    <t>Субсидия  на  реализацию  мероприятий комплекса мер  по  модернизации  общего  образования</t>
  </si>
  <si>
    <t>4362102</t>
  </si>
  <si>
    <t>Иные  выплаты  персоналу  за  исключением  фонда  оплаты  труда</t>
  </si>
  <si>
    <t>МЦП  " Энергосбережение на  территории  Большесельского  муниципального района"</t>
  </si>
  <si>
    <t>Приобретение  товаров,  работ,  услуг  в  пользу  граждан</t>
  </si>
  <si>
    <t>Муниципальная  целевая  программа  "Повышение эффективности бюджетных  расходов  Большесельского  муниципального  района"</t>
  </si>
  <si>
    <t>Прочая  закупка  товаров, работ и услуг для  государственных  нужд</t>
  </si>
  <si>
    <t xml:space="preserve">Мероприятия  в области  социальной политики  в части  ремонтов  жилого  помещения  детям -  сиротам </t>
  </si>
  <si>
    <t>5140105</t>
  </si>
  <si>
    <t>Пособия  и  компенсации  гражданам,  и  иные  социальные  выплаты, кроме  публичных  нормативных обязательств</t>
  </si>
  <si>
    <t>Приобретение  товаров,  работ, услуг   в  пользу  граждан</t>
  </si>
  <si>
    <t>Жилищное  хозяйство</t>
  </si>
  <si>
    <t>Прочие межбюджетные трансферты бюджетам субъектов Российской Федерации и муниципальных образований  общего характера</t>
  </si>
  <si>
    <t>Муниципальная целевая программ  "Развитие  сети  автомобильных дорог общего пользования местного значения в Большесельском муниципальном районе" в части  содержания межмуниципальных дорог</t>
  </si>
  <si>
    <t>Закупка  товаров, работ, услуг в  сфере  информационно-коммуникационных  технологий</t>
  </si>
  <si>
    <t>Резервные  фонды  местных администраций</t>
  </si>
  <si>
    <t>Прочая  закупка  товаров, работ  и  услуг  для  муниципальных  нужд</t>
  </si>
  <si>
    <t>Закупка  товаров, работ, услуг  в  сфере  информационно-коммуникационных  технологий</t>
  </si>
  <si>
    <t>Прочая закупка  товаров, работ,  и  услуг  для  государственных  нужд</t>
  </si>
  <si>
    <t>Резервные  фонды  местных  администраций</t>
  </si>
  <si>
    <t>07005000</t>
  </si>
  <si>
    <t>Прочая  закупка  товаров, работ услуг  для  государственных нужд</t>
  </si>
  <si>
    <t>7951404</t>
  </si>
  <si>
    <t>Муниципальная  целевая  программа "Развитие  сети  автомобильных  дорог"  в  части  межевания</t>
  </si>
  <si>
    <t>Прочая  закупка товаров, работ, услуг для  государственных нужд</t>
  </si>
  <si>
    <t>Субсидия  на  государственную  поддержку  малого  и  среднего  предпринимательства, включая  крестьянские (фермерские) хозяйства</t>
  </si>
  <si>
    <t>Субсидия  на  реализацию  муниципальных программ развития  туризма  и отдыха</t>
  </si>
  <si>
    <t>5221401</t>
  </si>
  <si>
    <t>Прочая  закупка товаров, работ, услуг для государственных нужд</t>
  </si>
  <si>
    <t>Муниципальная  целевая  программ " Актуализация  градостроительной документации Большесельского муниципального района"</t>
  </si>
  <si>
    <t>7953600</t>
  </si>
  <si>
    <t>Прочая  закупка  товаров, работ, услуг для государственных нужд</t>
  </si>
  <si>
    <t>Прочая  закупка  товаров,  работ, услуг  для государственных нужд</t>
  </si>
  <si>
    <t>Пособия  и компенсации  гражданам и иные социальные выплаты, кроме публичных  нормативных обязательств</t>
  </si>
  <si>
    <t>Подключение общедоступных  библиотек  Российской Федерации  к сети Интернет и развитие  системы  библиотечного дела с учетом  задачи расширения информационных технологий и оцифровки</t>
  </si>
  <si>
    <t>Субсидия на оснащение системами пожарной безопасности  и текущий ремонт  муниципальных учреждений  культуры</t>
  </si>
  <si>
    <t>5210137</t>
  </si>
  <si>
    <t>Субсидии,  за  исключением субсидий на софинансирование объектов капитального  строительства государственной собственности и муниципальной собственности</t>
  </si>
  <si>
    <t>Субсидия на  ревализацию подпрограммы  "Государственная  поддержка молодых семей  в Ярославской области в приобретении (строительстве) жилья"</t>
  </si>
  <si>
    <t xml:space="preserve"> </t>
  </si>
  <si>
    <t>0200</t>
  </si>
  <si>
    <t>0300</t>
  </si>
  <si>
    <t>0400</t>
  </si>
  <si>
    <t>0500</t>
  </si>
  <si>
    <t>0700</t>
  </si>
  <si>
    <t>0800</t>
  </si>
  <si>
    <t>7953800</t>
  </si>
  <si>
    <t>Развитие  правовой  грамотности  и  правосознания на  территории БМР"</t>
  </si>
  <si>
    <t>Пособия  и  компенсации гражданам  и  иные социальные  выплаты,  кроме публичных нормативных обязательств</t>
  </si>
  <si>
    <t>1008821</t>
  </si>
  <si>
    <t>Субсидия на реализацию подпрограммы "Обеспечение  жильем  молодых  семей " федеральной целевой  программы  "Жилище"</t>
  </si>
  <si>
    <t>Областные целевые программы</t>
  </si>
  <si>
    <t>Субвенция на поддержку сельскохозяйственного   производства в части организационных мероприятий в рамках предоставления субсидий сельскохозяйственным товаропроизводителям</t>
  </si>
  <si>
    <t>5225701</t>
  </si>
  <si>
    <t>4400901</t>
  </si>
  <si>
    <t>Субсидия на  проведение мероприятий по повышению энергоэффективности в муниципальных образованиях области за счет средств  федерального  бюджета</t>
  </si>
  <si>
    <t>Бюджетные  инвестиции в объекты  государственной собственности  казенным  учреждениям вне  рамок  государственного  оборонного  заказа</t>
  </si>
  <si>
    <t>Субсидии  юридическим  лицам  (кроме  государственных учреждений) и физическим  лицам- производителям  товаров, работ,услуг</t>
  </si>
  <si>
    <t>Мероприятия  в  области  коммунального  хозяйства</t>
  </si>
  <si>
    <t>35105000</t>
  </si>
  <si>
    <t>0923401</t>
  </si>
  <si>
    <t>465</t>
  </si>
  <si>
    <t>Субсидии  на  осуществление  капитальных вложений в объекты  капитального строительства автономным  учреждениям</t>
  </si>
  <si>
    <t>Социальное  обеспечение населения</t>
  </si>
  <si>
    <t>Субсидии  автономным  учреждениям  на  иные  цели</t>
  </si>
  <si>
    <t>Ведомственная  целевая  программа "Социальная  поддержка  населения  Ярославской области"</t>
  </si>
  <si>
    <t>от19.12.2013       № 34</t>
  </si>
  <si>
    <t>от 19.12.2013       №34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</si>
</sst>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00"/>
    <numFmt numFmtId="188" formatCode="#,##0.0"/>
    <numFmt numFmtId="189" formatCode="#,##0.000"/>
    <numFmt numFmtId="190" formatCode="#,##0.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1" xfId="52" applyNumberFormat="1" applyFont="1" applyFill="1" applyBorder="1" applyAlignment="1" applyProtection="1">
      <alignment horizontal="left" wrapText="1"/>
      <protection hidden="1"/>
    </xf>
    <xf numFmtId="0" fontId="1" fillId="0" borderId="11" xfId="52" applyNumberFormat="1" applyFont="1" applyFill="1" applyBorder="1" applyAlignment="1" applyProtection="1">
      <alignment horizontal="left" wrapText="1"/>
      <protection hidden="1"/>
    </xf>
    <xf numFmtId="0" fontId="5" fillId="0" borderId="0" xfId="0" applyFont="1" applyAlignment="1">
      <alignment/>
    </xf>
    <xf numFmtId="49" fontId="5" fillId="0" borderId="11" xfId="52" applyNumberFormat="1" applyFont="1" applyFill="1" applyBorder="1" applyAlignment="1" applyProtection="1">
      <alignment horizontal="left" wrapText="1"/>
      <protection hidden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49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1" xfId="52" applyNumberFormat="1" applyFont="1" applyFill="1" applyBorder="1" applyAlignment="1" applyProtection="1">
      <alignment vertical="top" wrapText="1"/>
      <protection hidden="1"/>
    </xf>
    <xf numFmtId="0" fontId="2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8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10" xfId="52" applyNumberFormat="1" applyFont="1" applyFill="1" applyBorder="1" applyAlignment="1" applyProtection="1">
      <alignment horizontal="left" wrapText="1"/>
      <protection hidden="1"/>
    </xf>
    <xf numFmtId="0" fontId="2" fillId="0" borderId="13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2" fillId="0" borderId="11" xfId="52" applyNumberFormat="1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 wrapText="1"/>
    </xf>
    <xf numFmtId="188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19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3" fillId="0" borderId="25" xfId="0" applyNumberFormat="1" applyFont="1" applyBorder="1" applyAlignment="1">
      <alignment horizontal="right" vertical="top" wrapText="1"/>
    </xf>
    <xf numFmtId="4" fontId="3" fillId="0" borderId="26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right" wrapText="1"/>
    </xf>
    <xf numFmtId="0" fontId="1" fillId="0" borderId="27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wrapText="1"/>
    </xf>
    <xf numFmtId="0" fontId="2" fillId="0" borderId="27" xfId="0" applyFont="1" applyBorder="1" applyAlignment="1">
      <alignment vertical="top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vertical="top" wrapText="1"/>
    </xf>
    <xf numFmtId="4" fontId="3" fillId="0" borderId="28" xfId="0" applyNumberFormat="1" applyFont="1" applyBorder="1" applyAlignment="1">
      <alignment horizontal="right" wrapText="1"/>
    </xf>
    <xf numFmtId="4" fontId="3" fillId="0" borderId="30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wrapText="1"/>
    </xf>
    <xf numFmtId="4" fontId="3" fillId="0" borderId="21" xfId="0" applyNumberFormat="1" applyFont="1" applyBorder="1" applyAlignment="1">
      <alignment horizontal="right" wrapText="1"/>
    </xf>
    <xf numFmtId="4" fontId="3" fillId="0" borderId="31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vertical="top" wrapText="1"/>
    </xf>
    <xf numFmtId="0" fontId="5" fillId="0" borderId="27" xfId="0" applyFont="1" applyBorder="1" applyAlignment="1">
      <alignment horizontal="left" wrapText="1"/>
    </xf>
    <xf numFmtId="0" fontId="5" fillId="0" borderId="19" xfId="52" applyNumberFormat="1" applyFont="1" applyFill="1" applyBorder="1" applyAlignment="1" applyProtection="1">
      <alignment horizontal="left" wrapText="1"/>
      <protection hidden="1"/>
    </xf>
    <xf numFmtId="0" fontId="5" fillId="0" borderId="27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9" xfId="52" applyNumberFormat="1" applyFont="1" applyFill="1" applyBorder="1" applyAlignment="1" applyProtection="1">
      <alignment horizontal="left" wrapText="1"/>
      <protection hidden="1"/>
    </xf>
    <xf numFmtId="4" fontId="1" fillId="0" borderId="12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3"/>
  <sheetViews>
    <sheetView tabSelected="1" zoomScale="75" zoomScaleNormal="75" zoomScalePageLayoutView="0" workbookViewId="0" topLeftCell="A576">
      <selection activeCell="F409" sqref="F409"/>
    </sheetView>
  </sheetViews>
  <sheetFormatPr defaultColWidth="9.140625" defaultRowHeight="12.75"/>
  <cols>
    <col min="1" max="1" width="80.00390625" style="8" customWidth="1"/>
    <col min="2" max="2" width="10.8515625" style="11" customWidth="1"/>
    <col min="3" max="3" width="9.421875" style="9" customWidth="1"/>
    <col min="4" max="4" width="12.7109375" style="9" customWidth="1"/>
    <col min="5" max="5" width="8.28125" style="9" customWidth="1"/>
    <col min="6" max="6" width="20.57421875" style="10" customWidth="1"/>
    <col min="7" max="8" width="18.421875" style="11" customWidth="1"/>
    <col min="9" max="9" width="9.140625" style="11" customWidth="1"/>
    <col min="10" max="10" width="14.421875" style="11" bestFit="1" customWidth="1"/>
    <col min="11" max="16384" width="9.140625" style="11" customWidth="1"/>
  </cols>
  <sheetData>
    <row r="1" spans="2:4" ht="15.75">
      <c r="B1" s="1"/>
      <c r="D1" s="9" t="s">
        <v>339</v>
      </c>
    </row>
    <row r="2" spans="2:4" ht="15.75">
      <c r="B2" s="1"/>
      <c r="D2" s="9" t="s">
        <v>146</v>
      </c>
    </row>
    <row r="3" spans="2:4" ht="15.75">
      <c r="B3" s="1"/>
      <c r="D3" s="9" t="s">
        <v>718</v>
      </c>
    </row>
    <row r="4" ht="15.75">
      <c r="B4" s="1"/>
    </row>
    <row r="5" spans="1:6" ht="38.25" customHeight="1">
      <c r="A5" s="163" t="s">
        <v>537</v>
      </c>
      <c r="B5" s="163"/>
      <c r="C5" s="163"/>
      <c r="D5" s="163"/>
      <c r="E5" s="163"/>
      <c r="F5" s="163"/>
    </row>
    <row r="6" spans="1:6" ht="15.75">
      <c r="A6" s="164" t="s">
        <v>169</v>
      </c>
      <c r="B6" s="164"/>
      <c r="C6" s="164"/>
      <c r="D6" s="164"/>
      <c r="E6" s="164"/>
      <c r="F6" s="164"/>
    </row>
    <row r="7" spans="1:7" s="12" customFormat="1" ht="78.75" customHeight="1" thickBot="1">
      <c r="A7" s="45"/>
      <c r="B7" s="45" t="s">
        <v>170</v>
      </c>
      <c r="C7" s="45" t="s">
        <v>171</v>
      </c>
      <c r="D7" s="45" t="s">
        <v>172</v>
      </c>
      <c r="E7" s="45" t="s">
        <v>51</v>
      </c>
      <c r="F7" s="45" t="s">
        <v>538</v>
      </c>
      <c r="G7" s="45" t="s">
        <v>326</v>
      </c>
    </row>
    <row r="8" spans="1:7" s="13" customFormat="1" ht="42.75" customHeight="1" thickBot="1">
      <c r="A8" s="51" t="s">
        <v>194</v>
      </c>
      <c r="B8" s="52">
        <v>704</v>
      </c>
      <c r="C8" s="48"/>
      <c r="D8" s="48"/>
      <c r="E8" s="48"/>
      <c r="F8" s="133">
        <f>F9+F17+F35+F42+F54+F88+F96+F107+F118+F128+F139+F173+F219+F230+F262+F300+F325+F332+F336+F348</f>
        <v>90015057.22</v>
      </c>
      <c r="G8" s="133">
        <f>G9+G17+G54+G96+G118+G139+G173+G219+G230+G262+G300+G332+G336+G348+G42+G28+G88+G35+G13+G107+G128+G325+G46+G168+G50</f>
        <v>23486660.84</v>
      </c>
    </row>
    <row r="9" spans="1:10" ht="34.5" customHeight="1">
      <c r="A9" s="69" t="s">
        <v>173</v>
      </c>
      <c r="B9" s="50"/>
      <c r="C9" s="47" t="s">
        <v>36</v>
      </c>
      <c r="D9" s="47"/>
      <c r="E9" s="47"/>
      <c r="F9" s="91">
        <f>F10</f>
        <v>1190475</v>
      </c>
      <c r="G9" s="92"/>
      <c r="J9" s="60"/>
    </row>
    <row r="10" spans="1:8" ht="49.5" customHeight="1">
      <c r="A10" s="65" t="s">
        <v>56</v>
      </c>
      <c r="B10" s="17"/>
      <c r="C10" s="18"/>
      <c r="D10" s="18" t="s">
        <v>57</v>
      </c>
      <c r="E10" s="18"/>
      <c r="F10" s="93">
        <f>F11</f>
        <v>1190475</v>
      </c>
      <c r="G10" s="94"/>
      <c r="H10" s="60"/>
    </row>
    <row r="11" spans="1:7" ht="23.25" customHeight="1">
      <c r="A11" s="65" t="s">
        <v>58</v>
      </c>
      <c r="B11" s="17"/>
      <c r="C11" s="18"/>
      <c r="D11" s="18" t="s">
        <v>59</v>
      </c>
      <c r="E11" s="18"/>
      <c r="F11" s="93">
        <f>F12</f>
        <v>1190475</v>
      </c>
      <c r="G11" s="94"/>
    </row>
    <row r="12" spans="1:7" ht="19.5" customHeight="1">
      <c r="A12" s="66" t="s">
        <v>406</v>
      </c>
      <c r="B12" s="4"/>
      <c r="C12" s="20"/>
      <c r="D12" s="20"/>
      <c r="E12" s="20" t="s">
        <v>247</v>
      </c>
      <c r="F12" s="93">
        <v>1190475</v>
      </c>
      <c r="G12" s="94"/>
    </row>
    <row r="13" spans="1:7" ht="66.75" customHeight="1" hidden="1">
      <c r="A13" s="64" t="s">
        <v>359</v>
      </c>
      <c r="B13" s="4"/>
      <c r="C13" s="15" t="s">
        <v>358</v>
      </c>
      <c r="D13" s="20"/>
      <c r="E13" s="20"/>
      <c r="F13" s="95">
        <f>F14</f>
        <v>0</v>
      </c>
      <c r="G13" s="94"/>
    </row>
    <row r="14" spans="1:7" ht="66.75" customHeight="1" hidden="1">
      <c r="A14" s="65" t="s">
        <v>360</v>
      </c>
      <c r="B14" s="4"/>
      <c r="C14" s="15"/>
      <c r="D14" s="18" t="s">
        <v>57</v>
      </c>
      <c r="E14" s="20"/>
      <c r="F14" s="93">
        <f>F15</f>
        <v>0</v>
      </c>
      <c r="G14" s="94"/>
    </row>
    <row r="15" spans="1:7" ht="40.5" customHeight="1" hidden="1">
      <c r="A15" s="65" t="s">
        <v>61</v>
      </c>
      <c r="B15" s="4"/>
      <c r="C15" s="15"/>
      <c r="D15" s="18" t="s">
        <v>62</v>
      </c>
      <c r="E15" s="20"/>
      <c r="F15" s="93">
        <f>F16</f>
        <v>0</v>
      </c>
      <c r="G15" s="94"/>
    </row>
    <row r="16" spans="1:7" ht="40.5" customHeight="1" hidden="1">
      <c r="A16" s="66" t="s">
        <v>406</v>
      </c>
      <c r="B16" s="4"/>
      <c r="C16" s="15"/>
      <c r="D16" s="20"/>
      <c r="E16" s="20" t="s">
        <v>247</v>
      </c>
      <c r="F16" s="93"/>
      <c r="G16" s="94"/>
    </row>
    <row r="17" spans="1:7" ht="54.75" customHeight="1">
      <c r="A17" s="64" t="s">
        <v>174</v>
      </c>
      <c r="B17" s="2"/>
      <c r="C17" s="15" t="s">
        <v>37</v>
      </c>
      <c r="D17" s="15"/>
      <c r="E17" s="15"/>
      <c r="F17" s="95">
        <f>F18+F31+F33</f>
        <v>21313723</v>
      </c>
      <c r="G17" s="94"/>
    </row>
    <row r="18" spans="1:7" ht="49.5" customHeight="1">
      <c r="A18" s="65" t="s">
        <v>56</v>
      </c>
      <c r="B18" s="17"/>
      <c r="C18" s="18"/>
      <c r="D18" s="18" t="s">
        <v>57</v>
      </c>
      <c r="E18" s="18"/>
      <c r="F18" s="93">
        <f>F19</f>
        <v>20783615</v>
      </c>
      <c r="G18" s="94"/>
    </row>
    <row r="19" spans="1:7" ht="22.5" customHeight="1">
      <c r="A19" s="65" t="s">
        <v>61</v>
      </c>
      <c r="B19" s="17"/>
      <c r="C19" s="18"/>
      <c r="D19" s="18" t="s">
        <v>62</v>
      </c>
      <c r="E19" s="18"/>
      <c r="F19" s="93">
        <f>F20+F23+F24+F25+F26+F27</f>
        <v>20783615</v>
      </c>
      <c r="G19" s="94"/>
    </row>
    <row r="20" spans="1:7" ht="22.5" customHeight="1">
      <c r="A20" s="66" t="s">
        <v>290</v>
      </c>
      <c r="B20" s="4"/>
      <c r="C20" s="20"/>
      <c r="D20" s="18"/>
      <c r="E20" s="20" t="s">
        <v>247</v>
      </c>
      <c r="F20" s="93">
        <v>15591978.43</v>
      </c>
      <c r="G20" s="94"/>
    </row>
    <row r="21" spans="1:7" s="21" customFormat="1" ht="15.75" hidden="1">
      <c r="A21" s="64"/>
      <c r="B21" s="2"/>
      <c r="C21" s="15"/>
      <c r="D21" s="18"/>
      <c r="E21" s="15"/>
      <c r="F21" s="95">
        <f>F22</f>
        <v>11200</v>
      </c>
      <c r="G21" s="96"/>
    </row>
    <row r="22" spans="1:7" ht="18.75" customHeight="1" hidden="1">
      <c r="A22" s="65"/>
      <c r="B22" s="17"/>
      <c r="C22" s="18"/>
      <c r="D22" s="18"/>
      <c r="E22" s="20"/>
      <c r="F22" s="93">
        <f>F23</f>
        <v>11200</v>
      </c>
      <c r="G22" s="94"/>
    </row>
    <row r="23" spans="1:7" ht="39" customHeight="1">
      <c r="A23" s="66" t="s">
        <v>291</v>
      </c>
      <c r="B23" s="4"/>
      <c r="C23" s="20"/>
      <c r="D23" s="18"/>
      <c r="E23" s="20" t="s">
        <v>254</v>
      </c>
      <c r="F23" s="93">
        <v>11200</v>
      </c>
      <c r="G23" s="94"/>
    </row>
    <row r="24" spans="1:7" ht="32.25" customHeight="1">
      <c r="A24" s="66" t="s">
        <v>292</v>
      </c>
      <c r="B24" s="4"/>
      <c r="C24" s="20"/>
      <c r="D24" s="18"/>
      <c r="E24" s="20" t="s">
        <v>233</v>
      </c>
      <c r="F24" s="93">
        <v>654236</v>
      </c>
      <c r="G24" s="94"/>
    </row>
    <row r="25" spans="1:7" ht="36.75" customHeight="1">
      <c r="A25" s="66" t="s">
        <v>293</v>
      </c>
      <c r="B25" s="4"/>
      <c r="C25" s="20"/>
      <c r="D25" s="18"/>
      <c r="E25" s="20" t="s">
        <v>234</v>
      </c>
      <c r="F25" s="93">
        <v>4201200.57</v>
      </c>
      <c r="G25" s="94"/>
    </row>
    <row r="26" spans="1:7" ht="33.75" customHeight="1">
      <c r="A26" s="66" t="s">
        <v>252</v>
      </c>
      <c r="B26" s="17"/>
      <c r="C26" s="18"/>
      <c r="D26" s="18"/>
      <c r="E26" s="20" t="s">
        <v>248</v>
      </c>
      <c r="F26" s="93">
        <v>304500</v>
      </c>
      <c r="G26" s="94"/>
    </row>
    <row r="27" spans="1:7" ht="27" customHeight="1">
      <c r="A27" s="66" t="s">
        <v>253</v>
      </c>
      <c r="B27" s="4"/>
      <c r="C27" s="20"/>
      <c r="D27" s="18"/>
      <c r="E27" s="20" t="s">
        <v>249</v>
      </c>
      <c r="F27" s="93">
        <v>20500</v>
      </c>
      <c r="G27" s="94"/>
    </row>
    <row r="28" spans="1:7" ht="26.25" customHeight="1" hidden="1">
      <c r="A28" s="64" t="s">
        <v>300</v>
      </c>
      <c r="B28" s="2"/>
      <c r="C28" s="15" t="s">
        <v>151</v>
      </c>
      <c r="D28" s="54"/>
      <c r="E28" s="15"/>
      <c r="F28" s="95">
        <f>F29</f>
        <v>0</v>
      </c>
      <c r="G28" s="94"/>
    </row>
    <row r="29" spans="1:7" ht="66.75" customHeight="1" hidden="1">
      <c r="A29" s="65" t="s">
        <v>301</v>
      </c>
      <c r="B29" s="17"/>
      <c r="C29" s="18"/>
      <c r="D29" s="18" t="s">
        <v>302</v>
      </c>
      <c r="E29" s="18"/>
      <c r="F29" s="93">
        <f>F30</f>
        <v>0</v>
      </c>
      <c r="G29" s="94"/>
    </row>
    <row r="30" spans="1:7" ht="36" customHeight="1" hidden="1">
      <c r="A30" s="66" t="s">
        <v>293</v>
      </c>
      <c r="B30" s="4"/>
      <c r="C30" s="20"/>
      <c r="D30" s="18"/>
      <c r="E30" s="20" t="s">
        <v>234</v>
      </c>
      <c r="F30" s="93"/>
      <c r="G30" s="94"/>
    </row>
    <row r="31" spans="1:7" ht="64.5" customHeight="1">
      <c r="A31" s="140" t="s">
        <v>615</v>
      </c>
      <c r="B31" s="121"/>
      <c r="C31" s="122"/>
      <c r="D31" s="123" t="s">
        <v>614</v>
      </c>
      <c r="E31" s="20"/>
      <c r="F31" s="93">
        <f>F32</f>
        <v>468736</v>
      </c>
      <c r="G31" s="94">
        <f>G32</f>
        <v>0</v>
      </c>
    </row>
    <row r="32" spans="1:7" ht="36" customHeight="1">
      <c r="A32" s="66" t="s">
        <v>293</v>
      </c>
      <c r="B32" s="121"/>
      <c r="C32" s="122"/>
      <c r="D32" s="123"/>
      <c r="E32" s="20" t="s">
        <v>234</v>
      </c>
      <c r="F32" s="93">
        <v>468736</v>
      </c>
      <c r="G32" s="94"/>
    </row>
    <row r="33" spans="1:7" ht="36" customHeight="1">
      <c r="A33" s="140" t="s">
        <v>626</v>
      </c>
      <c r="B33" s="121"/>
      <c r="C33" s="122"/>
      <c r="D33" s="123" t="s">
        <v>375</v>
      </c>
      <c r="E33" s="20"/>
      <c r="F33" s="93">
        <f>F34</f>
        <v>61372</v>
      </c>
      <c r="G33" s="94">
        <f>G34</f>
        <v>0</v>
      </c>
    </row>
    <row r="34" spans="1:7" ht="36" customHeight="1">
      <c r="A34" s="120" t="s">
        <v>627</v>
      </c>
      <c r="B34" s="121"/>
      <c r="C34" s="122"/>
      <c r="D34" s="123"/>
      <c r="E34" s="20" t="s">
        <v>234</v>
      </c>
      <c r="F34" s="93">
        <v>61372</v>
      </c>
      <c r="G34" s="94"/>
    </row>
    <row r="35" spans="1:7" ht="55.5" customHeight="1">
      <c r="A35" s="49" t="s">
        <v>106</v>
      </c>
      <c r="B35" s="50"/>
      <c r="C35" s="47" t="s">
        <v>38</v>
      </c>
      <c r="D35" s="47"/>
      <c r="E35" s="15"/>
      <c r="F35" s="95">
        <f>F36</f>
        <v>278000</v>
      </c>
      <c r="G35" s="96"/>
    </row>
    <row r="36" spans="1:7" ht="63" customHeight="1">
      <c r="A36" s="16" t="s">
        <v>56</v>
      </c>
      <c r="B36" s="17"/>
      <c r="C36" s="18"/>
      <c r="D36" s="18" t="s">
        <v>57</v>
      </c>
      <c r="E36" s="20"/>
      <c r="F36" s="93">
        <f>F37</f>
        <v>278000</v>
      </c>
      <c r="G36" s="94"/>
    </row>
    <row r="37" spans="1:7" ht="39.75" customHeight="1">
      <c r="A37" s="65" t="s">
        <v>424</v>
      </c>
      <c r="B37" s="4"/>
      <c r="C37" s="20"/>
      <c r="D37" s="18" t="s">
        <v>425</v>
      </c>
      <c r="E37" s="20"/>
      <c r="F37" s="93">
        <f>F38+F41+F39+F40</f>
        <v>278000</v>
      </c>
      <c r="G37" s="94"/>
    </row>
    <row r="38" spans="1:7" ht="24" customHeight="1">
      <c r="A38" s="66" t="s">
        <v>290</v>
      </c>
      <c r="B38" s="4"/>
      <c r="C38" s="20"/>
      <c r="D38" s="18"/>
      <c r="E38" s="20" t="s">
        <v>247</v>
      </c>
      <c r="F38" s="93">
        <v>254000</v>
      </c>
      <c r="G38" s="94"/>
    </row>
    <row r="39" spans="1:7" ht="36" customHeight="1">
      <c r="A39" s="66" t="s">
        <v>498</v>
      </c>
      <c r="B39" s="4"/>
      <c r="C39" s="20"/>
      <c r="D39" s="18"/>
      <c r="E39" s="20" t="s">
        <v>254</v>
      </c>
      <c r="F39" s="93">
        <v>2000</v>
      </c>
      <c r="G39" s="94"/>
    </row>
    <row r="40" spans="1:7" ht="36" customHeight="1">
      <c r="A40" s="66" t="s">
        <v>665</v>
      </c>
      <c r="B40" s="4"/>
      <c r="C40" s="20"/>
      <c r="D40" s="18"/>
      <c r="E40" s="20" t="s">
        <v>233</v>
      </c>
      <c r="F40" s="93">
        <v>15000</v>
      </c>
      <c r="G40" s="94"/>
    </row>
    <row r="41" spans="1:7" ht="39" customHeight="1">
      <c r="A41" s="66" t="s">
        <v>293</v>
      </c>
      <c r="B41" s="4"/>
      <c r="C41" s="20"/>
      <c r="D41" s="18"/>
      <c r="E41" s="20" t="s">
        <v>234</v>
      </c>
      <c r="F41" s="93">
        <v>7000</v>
      </c>
      <c r="G41" s="94"/>
    </row>
    <row r="42" spans="1:7" ht="36" customHeight="1">
      <c r="A42" s="64" t="s">
        <v>294</v>
      </c>
      <c r="B42" s="2"/>
      <c r="C42" s="15" t="s">
        <v>295</v>
      </c>
      <c r="D42" s="54"/>
      <c r="E42" s="15"/>
      <c r="F42" s="95">
        <f>F43</f>
        <v>210000</v>
      </c>
      <c r="G42" s="94"/>
    </row>
    <row r="43" spans="1:7" ht="26.25" customHeight="1">
      <c r="A43" s="65" t="s">
        <v>296</v>
      </c>
      <c r="B43" s="4"/>
      <c r="C43" s="20"/>
      <c r="D43" s="18" t="s">
        <v>297</v>
      </c>
      <c r="E43" s="20"/>
      <c r="F43" s="93">
        <f>F44</f>
        <v>210000</v>
      </c>
      <c r="G43" s="94"/>
    </row>
    <row r="44" spans="1:7" ht="39" customHeight="1">
      <c r="A44" s="65" t="s">
        <v>299</v>
      </c>
      <c r="B44" s="4"/>
      <c r="C44" s="20"/>
      <c r="D44" s="18" t="s">
        <v>298</v>
      </c>
      <c r="E44" s="20"/>
      <c r="F44" s="93">
        <f>F45</f>
        <v>210000</v>
      </c>
      <c r="G44" s="94"/>
    </row>
    <row r="45" spans="1:7" ht="37.5" customHeight="1">
      <c r="A45" s="66" t="s">
        <v>288</v>
      </c>
      <c r="B45" s="4"/>
      <c r="C45" s="20"/>
      <c r="D45" s="18"/>
      <c r="E45" s="20" t="s">
        <v>234</v>
      </c>
      <c r="F45" s="93">
        <v>210000</v>
      </c>
      <c r="G45" s="94"/>
    </row>
    <row r="46" spans="1:7" ht="30.75" customHeight="1" hidden="1">
      <c r="A46" s="79" t="s">
        <v>8</v>
      </c>
      <c r="B46" s="80"/>
      <c r="C46" s="54" t="s">
        <v>39</v>
      </c>
      <c r="D46" s="54"/>
      <c r="E46" s="15"/>
      <c r="F46" s="95">
        <f>F47</f>
        <v>0</v>
      </c>
      <c r="G46" s="94"/>
    </row>
    <row r="47" spans="1:7" ht="37.5" customHeight="1" hidden="1">
      <c r="A47" s="65" t="s">
        <v>112</v>
      </c>
      <c r="B47" s="17"/>
      <c r="C47" s="18"/>
      <c r="D47" s="18" t="s">
        <v>113</v>
      </c>
      <c r="E47" s="20"/>
      <c r="F47" s="93">
        <f>F48+F49</f>
        <v>0</v>
      </c>
      <c r="G47" s="94"/>
    </row>
    <row r="48" spans="1:7" ht="37.5" customHeight="1" hidden="1">
      <c r="A48" s="66" t="s">
        <v>288</v>
      </c>
      <c r="B48" s="4"/>
      <c r="C48" s="20"/>
      <c r="D48" s="18"/>
      <c r="E48" s="20" t="s">
        <v>234</v>
      </c>
      <c r="F48" s="93"/>
      <c r="G48" s="94"/>
    </row>
    <row r="49" spans="1:7" ht="47.25" customHeight="1" hidden="1">
      <c r="A49" s="66" t="s">
        <v>499</v>
      </c>
      <c r="B49" s="4"/>
      <c r="C49" s="20"/>
      <c r="D49" s="18"/>
      <c r="E49" s="20" t="s">
        <v>230</v>
      </c>
      <c r="F49" s="93"/>
      <c r="G49" s="94"/>
    </row>
    <row r="50" spans="1:7" ht="0.75" customHeight="1">
      <c r="A50" s="64" t="s">
        <v>8</v>
      </c>
      <c r="B50" s="2"/>
      <c r="C50" s="15" t="s">
        <v>39</v>
      </c>
      <c r="D50" s="54"/>
      <c r="E50" s="15"/>
      <c r="F50" s="117">
        <f>F51</f>
        <v>182446.24</v>
      </c>
      <c r="G50" s="96"/>
    </row>
    <row r="51" spans="1:7" ht="30" customHeight="1" hidden="1">
      <c r="A51" s="65" t="s">
        <v>591</v>
      </c>
      <c r="B51" s="4"/>
      <c r="C51" s="20"/>
      <c r="D51" s="20" t="s">
        <v>113</v>
      </c>
      <c r="E51" s="20"/>
      <c r="F51" s="93">
        <f>F53+F52</f>
        <v>182446.24</v>
      </c>
      <c r="G51" s="94"/>
    </row>
    <row r="52" spans="1:7" ht="30" customHeight="1" hidden="1">
      <c r="A52" s="66" t="s">
        <v>293</v>
      </c>
      <c r="B52" s="4"/>
      <c r="C52" s="20"/>
      <c r="D52" s="20"/>
      <c r="E52" s="20" t="s">
        <v>234</v>
      </c>
      <c r="F52" s="115">
        <v>132446.24</v>
      </c>
      <c r="G52" s="94"/>
    </row>
    <row r="53" spans="1:7" ht="50.25" customHeight="1" hidden="1">
      <c r="A53" s="19" t="s">
        <v>229</v>
      </c>
      <c r="B53" s="4"/>
      <c r="C53" s="20"/>
      <c r="D53" s="18"/>
      <c r="E53" s="20" t="s">
        <v>230</v>
      </c>
      <c r="F53" s="93">
        <v>50000</v>
      </c>
      <c r="G53" s="94"/>
    </row>
    <row r="54" spans="1:7" ht="32.25" customHeight="1">
      <c r="A54" s="64" t="s">
        <v>7</v>
      </c>
      <c r="B54" s="2"/>
      <c r="C54" s="15" t="s">
        <v>153</v>
      </c>
      <c r="D54" s="15"/>
      <c r="E54" s="15"/>
      <c r="F54" s="117">
        <f>F60+F65+F68+F76+F81+F79+F83+F57+F86</f>
        <v>1712795</v>
      </c>
      <c r="G54" s="95">
        <f>G60+G65+G68+G76+G81+G79+G83</f>
        <v>1544700</v>
      </c>
    </row>
    <row r="55" spans="1:7" ht="0.75" customHeight="1" hidden="1">
      <c r="A55" s="67"/>
      <c r="B55" s="17"/>
      <c r="C55" s="18"/>
      <c r="D55" s="18"/>
      <c r="E55" s="18"/>
      <c r="F55" s="93"/>
      <c r="G55" s="94"/>
    </row>
    <row r="56" spans="1:7" ht="0.75" customHeight="1">
      <c r="A56" s="67"/>
      <c r="B56" s="17"/>
      <c r="C56" s="18"/>
      <c r="D56" s="18"/>
      <c r="E56" s="18"/>
      <c r="F56" s="93"/>
      <c r="G56" s="94"/>
    </row>
    <row r="57" spans="1:7" ht="45.75" customHeight="1">
      <c r="A57" s="67" t="s">
        <v>666</v>
      </c>
      <c r="B57" s="17"/>
      <c r="C57" s="18"/>
      <c r="D57" s="18" t="s">
        <v>113</v>
      </c>
      <c r="E57" s="18"/>
      <c r="F57" s="93">
        <f>F58+F59</f>
        <v>32600</v>
      </c>
      <c r="G57" s="94"/>
    </row>
    <row r="58" spans="1:7" ht="35.25" customHeight="1">
      <c r="A58" s="68" t="s">
        <v>667</v>
      </c>
      <c r="B58" s="17"/>
      <c r="C58" s="18"/>
      <c r="D58" s="18"/>
      <c r="E58" s="18" t="s">
        <v>234</v>
      </c>
      <c r="F58" s="93">
        <v>32600</v>
      </c>
      <c r="G58" s="94"/>
    </row>
    <row r="59" spans="1:7" ht="37.5" customHeight="1" hidden="1">
      <c r="A59" s="68" t="s">
        <v>699</v>
      </c>
      <c r="B59" s="17"/>
      <c r="C59" s="18"/>
      <c r="D59" s="18"/>
      <c r="E59" s="18" t="s">
        <v>230</v>
      </c>
      <c r="F59" s="93"/>
      <c r="G59" s="94"/>
    </row>
    <row r="60" spans="1:7" ht="49.5" customHeight="1">
      <c r="A60" s="65" t="s">
        <v>307</v>
      </c>
      <c r="B60" s="17"/>
      <c r="C60" s="18"/>
      <c r="D60" s="18" t="s">
        <v>308</v>
      </c>
      <c r="E60" s="18"/>
      <c r="F60" s="93">
        <f>F61</f>
        <v>450000</v>
      </c>
      <c r="G60" s="93">
        <f>G61</f>
        <v>450000</v>
      </c>
    </row>
    <row r="61" spans="1:7" ht="51" customHeight="1">
      <c r="A61" s="65" t="s">
        <v>147</v>
      </c>
      <c r="B61" s="17"/>
      <c r="C61" s="18"/>
      <c r="D61" s="18" t="s">
        <v>148</v>
      </c>
      <c r="E61" s="18"/>
      <c r="F61" s="93">
        <f>F62+F64+F63</f>
        <v>450000</v>
      </c>
      <c r="G61" s="93">
        <f>G62+G64+G63</f>
        <v>450000</v>
      </c>
    </row>
    <row r="62" spans="1:7" ht="36" customHeight="1">
      <c r="A62" s="66" t="s">
        <v>293</v>
      </c>
      <c r="B62" s="17"/>
      <c r="C62" s="18"/>
      <c r="D62" s="18"/>
      <c r="E62" s="20" t="s">
        <v>234</v>
      </c>
      <c r="F62" s="93">
        <v>387158</v>
      </c>
      <c r="G62" s="93">
        <v>387158</v>
      </c>
    </row>
    <row r="63" spans="1:7" ht="36" customHeight="1">
      <c r="A63" s="66" t="s">
        <v>707</v>
      </c>
      <c r="B63" s="17"/>
      <c r="C63" s="18"/>
      <c r="D63" s="18"/>
      <c r="E63" s="20" t="s">
        <v>345</v>
      </c>
      <c r="F63" s="93">
        <v>27000</v>
      </c>
      <c r="G63" s="93">
        <v>27000</v>
      </c>
    </row>
    <row r="64" spans="1:7" ht="36" customHeight="1">
      <c r="A64" s="66" t="s">
        <v>252</v>
      </c>
      <c r="B64" s="17"/>
      <c r="C64" s="18"/>
      <c r="D64" s="18"/>
      <c r="E64" s="20" t="s">
        <v>248</v>
      </c>
      <c r="F64" s="93">
        <v>35842</v>
      </c>
      <c r="G64" s="93">
        <v>35842</v>
      </c>
    </row>
    <row r="65" spans="1:7" ht="37.5" customHeight="1">
      <c r="A65" s="65" t="s">
        <v>177</v>
      </c>
      <c r="B65" s="17"/>
      <c r="C65" s="18"/>
      <c r="D65" s="18" t="s">
        <v>178</v>
      </c>
      <c r="E65" s="18"/>
      <c r="F65" s="93">
        <f>F66</f>
        <v>20801</v>
      </c>
      <c r="G65" s="94"/>
    </row>
    <row r="66" spans="1:7" ht="27" customHeight="1">
      <c r="A66" s="65" t="s">
        <v>306</v>
      </c>
      <c r="B66" s="17"/>
      <c r="C66" s="18"/>
      <c r="D66" s="18" t="s">
        <v>152</v>
      </c>
      <c r="E66" s="18"/>
      <c r="F66" s="93">
        <f>F67</f>
        <v>20801</v>
      </c>
      <c r="G66" s="94"/>
    </row>
    <row r="67" spans="1:7" ht="33.75" customHeight="1">
      <c r="A67" s="66" t="s">
        <v>293</v>
      </c>
      <c r="B67" s="17"/>
      <c r="C67" s="18"/>
      <c r="D67" s="18"/>
      <c r="E67" s="20" t="s">
        <v>234</v>
      </c>
      <c r="F67" s="93">
        <f>8100+12701</f>
        <v>20801</v>
      </c>
      <c r="G67" s="94"/>
    </row>
    <row r="68" spans="1:7" ht="39" customHeight="1">
      <c r="A68" s="65" t="s">
        <v>191</v>
      </c>
      <c r="B68" s="17"/>
      <c r="C68" s="18"/>
      <c r="D68" s="18" t="s">
        <v>65</v>
      </c>
      <c r="E68" s="18"/>
      <c r="F68" s="115">
        <f>F69</f>
        <v>1094700</v>
      </c>
      <c r="G68" s="115">
        <f>G69</f>
        <v>1094700</v>
      </c>
    </row>
    <row r="69" spans="1:7" ht="33.75" customHeight="1">
      <c r="A69" s="65" t="s">
        <v>53</v>
      </c>
      <c r="B69" s="17"/>
      <c r="C69" s="18"/>
      <c r="D69" s="18" t="s">
        <v>66</v>
      </c>
      <c r="E69" s="18"/>
      <c r="F69" s="115">
        <f>F70+F71+F72+F73+F74+F75</f>
        <v>1094700</v>
      </c>
      <c r="G69" s="115">
        <f>G70+G71+G72+G73+G74+G75</f>
        <v>1094700</v>
      </c>
    </row>
    <row r="70" spans="1:7" ht="24" customHeight="1">
      <c r="A70" s="66" t="s">
        <v>304</v>
      </c>
      <c r="B70" s="17"/>
      <c r="C70" s="20"/>
      <c r="D70" s="20"/>
      <c r="E70" s="20" t="s">
        <v>303</v>
      </c>
      <c r="F70" s="115">
        <v>511521.54</v>
      </c>
      <c r="G70" s="115">
        <v>511521.54</v>
      </c>
    </row>
    <row r="71" spans="1:7" ht="32.25" customHeight="1" hidden="1">
      <c r="A71" s="66" t="s">
        <v>291</v>
      </c>
      <c r="B71" s="4"/>
      <c r="C71" s="20"/>
      <c r="D71" s="20"/>
      <c r="E71" s="20" t="s">
        <v>305</v>
      </c>
      <c r="F71" s="115"/>
      <c r="G71" s="115"/>
    </row>
    <row r="72" spans="1:7" ht="36.75" customHeight="1">
      <c r="A72" s="66" t="s">
        <v>292</v>
      </c>
      <c r="B72" s="4"/>
      <c r="C72" s="20"/>
      <c r="D72" s="20"/>
      <c r="E72" s="20" t="s">
        <v>233</v>
      </c>
      <c r="F72" s="115">
        <v>4400</v>
      </c>
      <c r="G72" s="115">
        <v>4400</v>
      </c>
    </row>
    <row r="73" spans="1:7" ht="38.25" customHeight="1">
      <c r="A73" s="66" t="s">
        <v>293</v>
      </c>
      <c r="B73" s="4"/>
      <c r="C73" s="20"/>
      <c r="D73" s="20"/>
      <c r="E73" s="20" t="s">
        <v>234</v>
      </c>
      <c r="F73" s="115">
        <v>578772.97</v>
      </c>
      <c r="G73" s="115">
        <v>578772.97</v>
      </c>
    </row>
    <row r="74" spans="1:7" ht="32.25" customHeight="1" hidden="1">
      <c r="A74" s="66" t="s">
        <v>252</v>
      </c>
      <c r="B74" s="4"/>
      <c r="C74" s="20"/>
      <c r="D74" s="20"/>
      <c r="E74" s="20" t="s">
        <v>248</v>
      </c>
      <c r="F74" s="115"/>
      <c r="G74" s="134"/>
    </row>
    <row r="75" spans="1:7" ht="29.25" customHeight="1">
      <c r="A75" s="66" t="s">
        <v>253</v>
      </c>
      <c r="B75" s="4"/>
      <c r="C75" s="20"/>
      <c r="D75" s="20"/>
      <c r="E75" s="20" t="s">
        <v>249</v>
      </c>
      <c r="F75" s="115">
        <v>5.49</v>
      </c>
      <c r="G75" s="115">
        <v>5.49</v>
      </c>
    </row>
    <row r="76" spans="1:7" ht="35.25" customHeight="1" hidden="1">
      <c r="A76" s="66" t="s">
        <v>500</v>
      </c>
      <c r="B76" s="4"/>
      <c r="C76" s="20"/>
      <c r="D76" s="20" t="s">
        <v>501</v>
      </c>
      <c r="E76" s="20"/>
      <c r="F76" s="93">
        <f>F77+F78</f>
        <v>0</v>
      </c>
      <c r="G76" s="94"/>
    </row>
    <row r="77" spans="1:7" ht="36" customHeight="1" hidden="1">
      <c r="A77" s="66" t="s">
        <v>502</v>
      </c>
      <c r="B77" s="4"/>
      <c r="C77" s="20"/>
      <c r="D77" s="20"/>
      <c r="E77" s="20" t="s">
        <v>233</v>
      </c>
      <c r="F77" s="93"/>
      <c r="G77" s="94"/>
    </row>
    <row r="78" spans="1:7" ht="36" customHeight="1" hidden="1">
      <c r="A78" s="66" t="s">
        <v>503</v>
      </c>
      <c r="B78" s="4"/>
      <c r="C78" s="20"/>
      <c r="D78" s="20"/>
      <c r="E78" s="20" t="s">
        <v>234</v>
      </c>
      <c r="F78" s="93"/>
      <c r="G78" s="94"/>
    </row>
    <row r="79" spans="1:7" ht="69.75" customHeight="1">
      <c r="A79" s="65" t="s">
        <v>628</v>
      </c>
      <c r="B79" s="4"/>
      <c r="C79" s="20"/>
      <c r="D79" s="18" t="s">
        <v>629</v>
      </c>
      <c r="E79" s="20"/>
      <c r="F79" s="93">
        <f>F80</f>
        <v>47700</v>
      </c>
      <c r="G79" s="94">
        <f>G80</f>
        <v>0</v>
      </c>
    </row>
    <row r="80" spans="1:7" ht="36.75" customHeight="1">
      <c r="A80" s="66" t="s">
        <v>630</v>
      </c>
      <c r="B80" s="4"/>
      <c r="C80" s="20"/>
      <c r="D80" s="20"/>
      <c r="E80" s="20" t="s">
        <v>233</v>
      </c>
      <c r="F80" s="93">
        <v>47700</v>
      </c>
      <c r="G80" s="94"/>
    </row>
    <row r="81" spans="1:7" ht="31.5" customHeight="1">
      <c r="A81" s="65" t="s">
        <v>576</v>
      </c>
      <c r="B81" s="4"/>
      <c r="C81" s="18"/>
      <c r="D81" s="18" t="s">
        <v>571</v>
      </c>
      <c r="E81" s="20"/>
      <c r="F81" s="93">
        <f>F82</f>
        <v>50000</v>
      </c>
      <c r="G81" s="94">
        <f>G82</f>
        <v>0</v>
      </c>
    </row>
    <row r="82" spans="1:7" ht="32.25" customHeight="1">
      <c r="A82" s="66" t="s">
        <v>503</v>
      </c>
      <c r="B82" s="17"/>
      <c r="C82" s="20"/>
      <c r="D82" s="20"/>
      <c r="E82" s="20" t="s">
        <v>234</v>
      </c>
      <c r="F82" s="93">
        <v>50000</v>
      </c>
      <c r="G82" s="94"/>
    </row>
    <row r="83" spans="1:7" ht="54" customHeight="1">
      <c r="A83" s="65" t="s">
        <v>631</v>
      </c>
      <c r="B83" s="4"/>
      <c r="C83" s="20"/>
      <c r="D83" s="18" t="s">
        <v>385</v>
      </c>
      <c r="E83" s="20"/>
      <c r="F83" s="93">
        <f>F85+F84</f>
        <v>14484</v>
      </c>
      <c r="G83" s="94">
        <f>G85</f>
        <v>0</v>
      </c>
    </row>
    <row r="84" spans="1:7" ht="54" customHeight="1">
      <c r="A84" s="66" t="s">
        <v>668</v>
      </c>
      <c r="B84" s="4"/>
      <c r="C84" s="20"/>
      <c r="D84" s="18"/>
      <c r="E84" s="20" t="s">
        <v>233</v>
      </c>
      <c r="F84" s="93">
        <v>11584</v>
      </c>
      <c r="G84" s="94"/>
    </row>
    <row r="85" spans="1:7" ht="32.25" customHeight="1">
      <c r="A85" s="66" t="s">
        <v>632</v>
      </c>
      <c r="B85" s="4"/>
      <c r="C85" s="20"/>
      <c r="D85" s="20"/>
      <c r="E85" s="20" t="s">
        <v>234</v>
      </c>
      <c r="F85" s="93">
        <v>2900</v>
      </c>
      <c r="G85" s="94"/>
    </row>
    <row r="86" spans="1:7" ht="32.25" customHeight="1">
      <c r="A86" s="65" t="s">
        <v>698</v>
      </c>
      <c r="B86" s="4"/>
      <c r="C86" s="20"/>
      <c r="D86" s="18" t="s">
        <v>697</v>
      </c>
      <c r="E86" s="20"/>
      <c r="F86" s="93">
        <f>F87</f>
        <v>2510</v>
      </c>
      <c r="G86" s="94"/>
    </row>
    <row r="87" spans="1:7" ht="32.25" customHeight="1">
      <c r="A87" s="66" t="s">
        <v>630</v>
      </c>
      <c r="B87" s="4"/>
      <c r="C87" s="20"/>
      <c r="D87" s="20"/>
      <c r="E87" s="20" t="s">
        <v>233</v>
      </c>
      <c r="F87" s="93">
        <v>2510</v>
      </c>
      <c r="G87" s="94"/>
    </row>
    <row r="88" spans="1:7" ht="27" customHeight="1">
      <c r="A88" s="64" t="s">
        <v>329</v>
      </c>
      <c r="B88" s="4"/>
      <c r="C88" s="15" t="s">
        <v>328</v>
      </c>
      <c r="D88" s="15"/>
      <c r="E88" s="15"/>
      <c r="F88" s="95">
        <f>F89</f>
        <v>889000</v>
      </c>
      <c r="G88" s="96"/>
    </row>
    <row r="89" spans="1:7" ht="27.75" customHeight="1">
      <c r="A89" s="65" t="s">
        <v>327</v>
      </c>
      <c r="B89" s="2"/>
      <c r="C89" s="18"/>
      <c r="D89" s="18" t="s">
        <v>259</v>
      </c>
      <c r="E89" s="18"/>
      <c r="F89" s="97">
        <f>F90</f>
        <v>889000</v>
      </c>
      <c r="G89" s="94"/>
    </row>
    <row r="90" spans="1:7" ht="42.75" customHeight="1">
      <c r="A90" s="65" t="s">
        <v>63</v>
      </c>
      <c r="B90" s="17"/>
      <c r="C90" s="18"/>
      <c r="D90" s="18" t="s">
        <v>64</v>
      </c>
      <c r="E90" s="20"/>
      <c r="F90" s="93">
        <f>F91</f>
        <v>889000</v>
      </c>
      <c r="G90" s="94"/>
    </row>
    <row r="91" spans="1:7" ht="52.5" customHeight="1">
      <c r="A91" s="65" t="s">
        <v>330</v>
      </c>
      <c r="B91" s="17"/>
      <c r="C91" s="18"/>
      <c r="D91" s="18" t="s">
        <v>331</v>
      </c>
      <c r="E91" s="20"/>
      <c r="F91" s="93">
        <f>F92+F93+F94+F95</f>
        <v>889000</v>
      </c>
      <c r="G91" s="94"/>
    </row>
    <row r="92" spans="1:7" ht="27" customHeight="1">
      <c r="A92" s="66" t="s">
        <v>406</v>
      </c>
      <c r="B92" s="17"/>
      <c r="C92" s="20"/>
      <c r="D92" s="20"/>
      <c r="E92" s="20" t="s">
        <v>247</v>
      </c>
      <c r="F92" s="93">
        <v>749830</v>
      </c>
      <c r="G92" s="94"/>
    </row>
    <row r="93" spans="1:7" ht="36.75" customHeight="1">
      <c r="A93" s="66" t="s">
        <v>291</v>
      </c>
      <c r="B93" s="4"/>
      <c r="C93" s="20"/>
      <c r="D93" s="20"/>
      <c r="E93" s="20" t="s">
        <v>254</v>
      </c>
      <c r="F93" s="93">
        <v>400</v>
      </c>
      <c r="G93" s="94"/>
    </row>
    <row r="94" spans="1:7" ht="36" customHeight="1">
      <c r="A94" s="66" t="s">
        <v>292</v>
      </c>
      <c r="B94" s="4"/>
      <c r="C94" s="20"/>
      <c r="D94" s="20"/>
      <c r="E94" s="20" t="s">
        <v>233</v>
      </c>
      <c r="F94" s="115">
        <v>74645.12</v>
      </c>
      <c r="G94" s="94"/>
    </row>
    <row r="95" spans="1:7" ht="40.5" customHeight="1">
      <c r="A95" s="66" t="s">
        <v>293</v>
      </c>
      <c r="B95" s="4"/>
      <c r="C95" s="20"/>
      <c r="D95" s="20"/>
      <c r="E95" s="20" t="s">
        <v>234</v>
      </c>
      <c r="F95" s="115">
        <v>64124.88</v>
      </c>
      <c r="G95" s="94"/>
    </row>
    <row r="96" spans="1:7" ht="39" customHeight="1">
      <c r="A96" s="64" t="s">
        <v>69</v>
      </c>
      <c r="B96" s="4"/>
      <c r="C96" s="15" t="s">
        <v>40</v>
      </c>
      <c r="D96" s="15"/>
      <c r="E96" s="15"/>
      <c r="F96" s="117">
        <f>F99+F102+F97</f>
        <v>858276.24</v>
      </c>
      <c r="G96" s="95">
        <f>G99+G102</f>
        <v>728430</v>
      </c>
    </row>
    <row r="97" spans="1:7" ht="39" customHeight="1">
      <c r="A97" s="66" t="s">
        <v>112</v>
      </c>
      <c r="B97" s="2"/>
      <c r="C97" s="15"/>
      <c r="D97" s="20" t="s">
        <v>113</v>
      </c>
      <c r="E97" s="15"/>
      <c r="F97" s="115">
        <f>F98</f>
        <v>99846.24</v>
      </c>
      <c r="G97" s="95"/>
    </row>
    <row r="98" spans="1:7" ht="39" customHeight="1">
      <c r="A98" s="65" t="s">
        <v>669</v>
      </c>
      <c r="B98" s="2"/>
      <c r="C98" s="15"/>
      <c r="D98" s="15"/>
      <c r="E98" s="20" t="s">
        <v>234</v>
      </c>
      <c r="F98" s="115">
        <v>99846.24</v>
      </c>
      <c r="G98" s="95"/>
    </row>
    <row r="99" spans="1:7" ht="38.25" customHeight="1">
      <c r="A99" s="65" t="s">
        <v>70</v>
      </c>
      <c r="B99" s="2"/>
      <c r="C99" s="18"/>
      <c r="D99" s="18" t="s">
        <v>71</v>
      </c>
      <c r="E99" s="18"/>
      <c r="F99" s="93">
        <f>F100</f>
        <v>30000</v>
      </c>
      <c r="G99" s="94"/>
    </row>
    <row r="100" spans="1:7" ht="48.75" customHeight="1">
      <c r="A100" s="65" t="s">
        <v>72</v>
      </c>
      <c r="B100" s="17"/>
      <c r="C100" s="18"/>
      <c r="D100" s="18" t="s">
        <v>73</v>
      </c>
      <c r="E100" s="18"/>
      <c r="F100" s="93">
        <f>F101</f>
        <v>30000</v>
      </c>
      <c r="G100" s="94"/>
    </row>
    <row r="101" spans="1:7" ht="31.5" customHeight="1">
      <c r="A101" s="66" t="s">
        <v>293</v>
      </c>
      <c r="B101" s="17"/>
      <c r="C101" s="20"/>
      <c r="D101" s="20"/>
      <c r="E101" s="20" t="s">
        <v>234</v>
      </c>
      <c r="F101" s="93">
        <v>30000</v>
      </c>
      <c r="G101" s="94"/>
    </row>
    <row r="102" spans="1:7" ht="57" customHeight="1">
      <c r="A102" s="65" t="s">
        <v>74</v>
      </c>
      <c r="B102" s="4"/>
      <c r="C102" s="18"/>
      <c r="D102" s="18" t="s">
        <v>75</v>
      </c>
      <c r="E102" s="18"/>
      <c r="F102" s="93">
        <f>F103</f>
        <v>728430</v>
      </c>
      <c r="G102" s="93">
        <f>G103</f>
        <v>728430</v>
      </c>
    </row>
    <row r="103" spans="1:7" ht="36.75" customHeight="1">
      <c r="A103" s="65" t="s">
        <v>53</v>
      </c>
      <c r="B103" s="17"/>
      <c r="C103" s="18"/>
      <c r="D103" s="18" t="s">
        <v>76</v>
      </c>
      <c r="E103" s="18"/>
      <c r="F103" s="93">
        <f>F104+F105+F106</f>
        <v>728430</v>
      </c>
      <c r="G103" s="93">
        <f>G104+G105+G106</f>
        <v>728430</v>
      </c>
    </row>
    <row r="104" spans="1:7" ht="19.5" customHeight="1">
      <c r="A104" s="66" t="s">
        <v>304</v>
      </c>
      <c r="B104" s="17"/>
      <c r="C104" s="20"/>
      <c r="D104" s="20"/>
      <c r="E104" s="20" t="s">
        <v>303</v>
      </c>
      <c r="F104" s="93">
        <v>642900</v>
      </c>
      <c r="G104" s="93">
        <v>642900</v>
      </c>
    </row>
    <row r="105" spans="1:7" ht="29.25" customHeight="1">
      <c r="A105" s="66" t="s">
        <v>291</v>
      </c>
      <c r="B105" s="4"/>
      <c r="C105" s="20"/>
      <c r="D105" s="20"/>
      <c r="E105" s="20" t="s">
        <v>305</v>
      </c>
      <c r="F105" s="93">
        <v>7600</v>
      </c>
      <c r="G105" s="93">
        <v>7600</v>
      </c>
    </row>
    <row r="106" spans="1:7" ht="31.5" customHeight="1">
      <c r="A106" s="66" t="s">
        <v>293</v>
      </c>
      <c r="B106" s="4"/>
      <c r="C106" s="20"/>
      <c r="D106" s="20"/>
      <c r="E106" s="20" t="s">
        <v>234</v>
      </c>
      <c r="F106" s="93">
        <v>77930</v>
      </c>
      <c r="G106" s="93">
        <v>77930</v>
      </c>
    </row>
    <row r="107" spans="1:7" ht="18.75" customHeight="1">
      <c r="A107" s="64" t="s">
        <v>362</v>
      </c>
      <c r="B107" s="4"/>
      <c r="C107" s="15" t="s">
        <v>361</v>
      </c>
      <c r="D107" s="20"/>
      <c r="E107" s="20"/>
      <c r="F107" s="95">
        <f>F113+F108+F110</f>
        <v>535631</v>
      </c>
      <c r="G107" s="95"/>
    </row>
    <row r="108" spans="1:7" ht="18.75" customHeight="1">
      <c r="A108" s="65" t="s">
        <v>670</v>
      </c>
      <c r="B108" s="4"/>
      <c r="C108" s="15"/>
      <c r="D108" s="20" t="s">
        <v>671</v>
      </c>
      <c r="E108" s="20"/>
      <c r="F108" s="93">
        <f>F109</f>
        <v>30231</v>
      </c>
      <c r="G108" s="95"/>
    </row>
    <row r="109" spans="1:7" ht="18.75" customHeight="1">
      <c r="A109" s="66" t="s">
        <v>672</v>
      </c>
      <c r="B109" s="4"/>
      <c r="C109" s="15"/>
      <c r="D109" s="20"/>
      <c r="E109" s="20" t="s">
        <v>234</v>
      </c>
      <c r="F109" s="93">
        <v>30231</v>
      </c>
      <c r="G109" s="95"/>
    </row>
    <row r="110" spans="1:7" ht="18.75" customHeight="1">
      <c r="A110" s="66" t="s">
        <v>702</v>
      </c>
      <c r="B110" s="4"/>
      <c r="C110" s="15"/>
      <c r="D110" s="20" t="s">
        <v>78</v>
      </c>
      <c r="E110" s="20"/>
      <c r="F110" s="93">
        <f>F112</f>
        <v>5400</v>
      </c>
      <c r="G110" s="95"/>
    </row>
    <row r="111" spans="1:7" ht="46.5" customHeight="1">
      <c r="A111" s="66" t="s">
        <v>703</v>
      </c>
      <c r="B111" s="4"/>
      <c r="C111" s="15"/>
      <c r="D111" s="20" t="s">
        <v>704</v>
      </c>
      <c r="E111" s="20"/>
      <c r="F111" s="93">
        <f>F112</f>
        <v>5400</v>
      </c>
      <c r="G111" s="95"/>
    </row>
    <row r="112" spans="1:7" ht="25.5" customHeight="1">
      <c r="A112" s="66" t="s">
        <v>672</v>
      </c>
      <c r="B112" s="4"/>
      <c r="C112" s="15"/>
      <c r="D112" s="20"/>
      <c r="E112" s="20" t="s">
        <v>234</v>
      </c>
      <c r="F112" s="93">
        <v>5400</v>
      </c>
      <c r="G112" s="95"/>
    </row>
    <row r="113" spans="1:7" ht="18.75" customHeight="1">
      <c r="A113" s="65" t="s">
        <v>67</v>
      </c>
      <c r="B113" s="4"/>
      <c r="C113" s="15"/>
      <c r="D113" s="18" t="s">
        <v>68</v>
      </c>
      <c r="E113" s="20"/>
      <c r="F113" s="93">
        <f>F114+F116</f>
        <v>500000</v>
      </c>
      <c r="G113" s="95">
        <f>G114+G116</f>
        <v>0</v>
      </c>
    </row>
    <row r="114" spans="1:7" ht="36.75" customHeight="1">
      <c r="A114" s="65" t="s">
        <v>593</v>
      </c>
      <c r="B114" s="4"/>
      <c r="C114" s="15"/>
      <c r="D114" s="18" t="s">
        <v>592</v>
      </c>
      <c r="E114" s="20"/>
      <c r="F114" s="93">
        <f>F115</f>
        <v>300000</v>
      </c>
      <c r="G114" s="94">
        <f>G115</f>
        <v>0</v>
      </c>
    </row>
    <row r="115" spans="1:7" ht="26.25" customHeight="1">
      <c r="A115" s="66" t="s">
        <v>288</v>
      </c>
      <c r="B115" s="4"/>
      <c r="C115" s="15"/>
      <c r="D115" s="20"/>
      <c r="E115" s="20" t="s">
        <v>234</v>
      </c>
      <c r="F115" s="93">
        <v>300000</v>
      </c>
      <c r="G115" s="94"/>
    </row>
    <row r="116" spans="1:7" ht="48.75" customHeight="1">
      <c r="A116" s="65" t="s">
        <v>363</v>
      </c>
      <c r="B116" s="4"/>
      <c r="C116" s="20"/>
      <c r="D116" s="18" t="s">
        <v>364</v>
      </c>
      <c r="E116" s="20"/>
      <c r="F116" s="93">
        <f>F117</f>
        <v>200000</v>
      </c>
      <c r="G116" s="94">
        <f>G117</f>
        <v>0</v>
      </c>
    </row>
    <row r="117" spans="1:7" ht="31.5" customHeight="1">
      <c r="A117" s="66" t="s">
        <v>288</v>
      </c>
      <c r="B117" s="4"/>
      <c r="C117" s="20"/>
      <c r="D117" s="20"/>
      <c r="E117" s="20" t="s">
        <v>234</v>
      </c>
      <c r="F117" s="93">
        <v>200000</v>
      </c>
      <c r="G117" s="94"/>
    </row>
    <row r="118" spans="1:7" ht="15.75">
      <c r="A118" s="64" t="s">
        <v>12</v>
      </c>
      <c r="B118" s="4"/>
      <c r="C118" s="15" t="s">
        <v>41</v>
      </c>
      <c r="D118" s="15"/>
      <c r="E118" s="15"/>
      <c r="F118" s="95">
        <f aca="true" t="shared" si="0" ref="F118:G120">F119</f>
        <v>2978285</v>
      </c>
      <c r="G118" s="94">
        <f t="shared" si="0"/>
        <v>0</v>
      </c>
    </row>
    <row r="119" spans="1:7" ht="27" customHeight="1">
      <c r="A119" s="65" t="s">
        <v>67</v>
      </c>
      <c r="B119" s="2"/>
      <c r="C119" s="18"/>
      <c r="D119" s="18" t="s">
        <v>68</v>
      </c>
      <c r="E119" s="18"/>
      <c r="F119" s="93">
        <f t="shared" si="0"/>
        <v>2978285</v>
      </c>
      <c r="G119" s="94">
        <f t="shared" si="0"/>
        <v>0</v>
      </c>
    </row>
    <row r="120" spans="1:7" ht="54" customHeight="1">
      <c r="A120" s="65" t="s">
        <v>215</v>
      </c>
      <c r="B120" s="17"/>
      <c r="C120" s="18"/>
      <c r="D120" s="18" t="s">
        <v>198</v>
      </c>
      <c r="E120" s="18"/>
      <c r="F120" s="93">
        <f t="shared" si="0"/>
        <v>2978285</v>
      </c>
      <c r="G120" s="94">
        <f t="shared" si="0"/>
        <v>0</v>
      </c>
    </row>
    <row r="121" spans="1:7" ht="42.75" customHeight="1">
      <c r="A121" s="66" t="s">
        <v>310</v>
      </c>
      <c r="B121" s="17"/>
      <c r="C121" s="20"/>
      <c r="D121" s="20"/>
      <c r="E121" s="20" t="s">
        <v>309</v>
      </c>
      <c r="F121" s="93">
        <v>2978285</v>
      </c>
      <c r="G121" s="94"/>
    </row>
    <row r="122" spans="1:7" ht="15.75" hidden="1">
      <c r="A122" s="64" t="s">
        <v>13</v>
      </c>
      <c r="B122" s="4"/>
      <c r="C122" s="15" t="s">
        <v>42</v>
      </c>
      <c r="D122" s="15"/>
      <c r="E122" s="15"/>
      <c r="F122" s="95">
        <f>F123+F126</f>
        <v>0</v>
      </c>
      <c r="G122" s="94"/>
    </row>
    <row r="123" spans="1:7" ht="21" customHeight="1" hidden="1">
      <c r="A123" s="65" t="s">
        <v>67</v>
      </c>
      <c r="B123" s="2"/>
      <c r="C123" s="18"/>
      <c r="D123" s="18" t="s">
        <v>68</v>
      </c>
      <c r="E123" s="18"/>
      <c r="F123" s="93">
        <f>F124</f>
        <v>0</v>
      </c>
      <c r="G123" s="94"/>
    </row>
    <row r="124" spans="1:7" ht="36.75" customHeight="1" hidden="1">
      <c r="A124" s="65" t="s">
        <v>216</v>
      </c>
      <c r="B124" s="17"/>
      <c r="C124" s="18"/>
      <c r="D124" s="18" t="s">
        <v>199</v>
      </c>
      <c r="E124" s="18"/>
      <c r="F124" s="93"/>
      <c r="G124" s="94"/>
    </row>
    <row r="125" spans="1:7" ht="15" customHeight="1" hidden="1">
      <c r="A125" s="68" t="s">
        <v>80</v>
      </c>
      <c r="B125" s="17"/>
      <c r="C125" s="18"/>
      <c r="D125" s="18"/>
      <c r="E125" s="18" t="s">
        <v>81</v>
      </c>
      <c r="F125" s="93"/>
      <c r="G125" s="94"/>
    </row>
    <row r="126" spans="1:7" ht="35.25" customHeight="1" hidden="1">
      <c r="A126" s="67" t="s">
        <v>175</v>
      </c>
      <c r="B126" s="17"/>
      <c r="C126" s="18"/>
      <c r="D126" s="18">
        <v>3150201</v>
      </c>
      <c r="E126" s="18"/>
      <c r="F126" s="93"/>
      <c r="G126" s="94"/>
    </row>
    <row r="127" spans="1:7" ht="13.5" customHeight="1" hidden="1">
      <c r="A127" s="68" t="s">
        <v>80</v>
      </c>
      <c r="B127" s="17"/>
      <c r="C127" s="20"/>
      <c r="D127" s="20"/>
      <c r="E127" s="20" t="s">
        <v>81</v>
      </c>
      <c r="F127" s="93"/>
      <c r="G127" s="94"/>
    </row>
    <row r="128" spans="1:7" ht="29.25" customHeight="1">
      <c r="A128" s="72" t="s">
        <v>365</v>
      </c>
      <c r="B128" s="4"/>
      <c r="C128" s="15" t="s">
        <v>42</v>
      </c>
      <c r="D128" s="20"/>
      <c r="E128" s="20"/>
      <c r="F128" s="117">
        <f>F131+F129+F133+F135+F137</f>
        <v>6735007.25</v>
      </c>
      <c r="G128" s="117">
        <f>G131+G129+G133+G135</f>
        <v>0</v>
      </c>
    </row>
    <row r="129" spans="1:7" ht="31.5" customHeight="1" hidden="1">
      <c r="A129" s="68" t="s">
        <v>504</v>
      </c>
      <c r="B129" s="4"/>
      <c r="C129" s="15"/>
      <c r="D129" s="20" t="s">
        <v>505</v>
      </c>
      <c r="E129" s="20"/>
      <c r="F129" s="93">
        <f>F130</f>
        <v>0</v>
      </c>
      <c r="G129" s="94"/>
    </row>
    <row r="130" spans="1:7" ht="31.5" customHeight="1" hidden="1">
      <c r="A130" s="68" t="s">
        <v>506</v>
      </c>
      <c r="B130" s="4"/>
      <c r="C130" s="15"/>
      <c r="D130" s="20"/>
      <c r="E130" s="20" t="s">
        <v>234</v>
      </c>
      <c r="F130" s="93"/>
      <c r="G130" s="94"/>
    </row>
    <row r="131" spans="1:7" ht="48" customHeight="1">
      <c r="A131" s="67" t="s">
        <v>366</v>
      </c>
      <c r="B131" s="4"/>
      <c r="C131" s="20"/>
      <c r="D131" s="18" t="s">
        <v>367</v>
      </c>
      <c r="E131" s="20"/>
      <c r="F131" s="115">
        <f>F132</f>
        <v>6188301.1</v>
      </c>
      <c r="G131" s="94">
        <f>G132</f>
        <v>0</v>
      </c>
    </row>
    <row r="132" spans="1:7" ht="35.25" customHeight="1">
      <c r="A132" s="68" t="s">
        <v>573</v>
      </c>
      <c r="B132" s="4"/>
      <c r="C132" s="20"/>
      <c r="D132" s="20"/>
      <c r="E132" s="20" t="s">
        <v>234</v>
      </c>
      <c r="F132" s="115">
        <v>6188301.1</v>
      </c>
      <c r="G132" s="134"/>
    </row>
    <row r="133" spans="1:7" ht="66.75" customHeight="1">
      <c r="A133" s="67" t="s">
        <v>577</v>
      </c>
      <c r="B133" s="4"/>
      <c r="C133" s="20"/>
      <c r="D133" s="18" t="s">
        <v>572</v>
      </c>
      <c r="E133" s="20"/>
      <c r="F133" s="93">
        <f>F134</f>
        <v>114457</v>
      </c>
      <c r="G133" s="94">
        <f>G134</f>
        <v>0</v>
      </c>
    </row>
    <row r="134" spans="1:7" ht="36" customHeight="1">
      <c r="A134" s="68" t="s">
        <v>566</v>
      </c>
      <c r="B134" s="4"/>
      <c r="C134" s="20"/>
      <c r="D134" s="20"/>
      <c r="E134" s="20" t="s">
        <v>234</v>
      </c>
      <c r="F134" s="93">
        <v>114457</v>
      </c>
      <c r="G134" s="94"/>
    </row>
    <row r="135" spans="1:7" ht="45.75" customHeight="1">
      <c r="A135" s="67" t="s">
        <v>611</v>
      </c>
      <c r="B135" s="4"/>
      <c r="C135" s="20"/>
      <c r="D135" s="18" t="s">
        <v>610</v>
      </c>
      <c r="E135" s="20"/>
      <c r="F135" s="115">
        <f>F136</f>
        <v>427999.15</v>
      </c>
      <c r="G135" s="94">
        <f>G136</f>
        <v>0</v>
      </c>
    </row>
    <row r="136" spans="1:7" ht="36" customHeight="1">
      <c r="A136" s="68" t="s">
        <v>566</v>
      </c>
      <c r="B136" s="4"/>
      <c r="C136" s="20"/>
      <c r="D136" s="20"/>
      <c r="E136" s="20" t="s">
        <v>234</v>
      </c>
      <c r="F136" s="115">
        <v>427999.15</v>
      </c>
      <c r="G136" s="94"/>
    </row>
    <row r="137" spans="1:7" ht="36" customHeight="1">
      <c r="A137" s="67" t="s">
        <v>674</v>
      </c>
      <c r="B137" s="4"/>
      <c r="C137" s="20"/>
      <c r="D137" s="20" t="s">
        <v>673</v>
      </c>
      <c r="E137" s="20"/>
      <c r="F137" s="93">
        <f>F138</f>
        <v>4250</v>
      </c>
      <c r="G137" s="94"/>
    </row>
    <row r="138" spans="1:7" ht="36" customHeight="1">
      <c r="A138" s="68" t="s">
        <v>675</v>
      </c>
      <c r="B138" s="4"/>
      <c r="C138" s="20"/>
      <c r="D138" s="20"/>
      <c r="E138" s="20" t="s">
        <v>234</v>
      </c>
      <c r="F138" s="93">
        <v>4250</v>
      </c>
      <c r="G138" s="94"/>
    </row>
    <row r="139" spans="1:7" ht="18.75" customHeight="1">
      <c r="A139" s="64" t="s">
        <v>14</v>
      </c>
      <c r="B139" s="4"/>
      <c r="C139" s="15" t="s">
        <v>43</v>
      </c>
      <c r="D139" s="15"/>
      <c r="E139" s="15"/>
      <c r="F139" s="95">
        <f>F140+F148+F150+F160+F162+F166+F158+F156+F152+F154+F171</f>
        <v>1708310</v>
      </c>
      <c r="G139" s="95">
        <f>G140+G148+G150+G160+G162+G166+G158+G156</f>
        <v>235000</v>
      </c>
    </row>
    <row r="140" spans="1:7" ht="51.75" customHeight="1">
      <c r="A140" s="65" t="s">
        <v>177</v>
      </c>
      <c r="B140" s="2"/>
      <c r="C140" s="15"/>
      <c r="D140" s="18" t="s">
        <v>178</v>
      </c>
      <c r="E140" s="20"/>
      <c r="F140" s="93">
        <f aca="true" t="shared" si="1" ref="F140:G142">F141</f>
        <v>235000</v>
      </c>
      <c r="G140" s="93">
        <f t="shared" si="1"/>
        <v>235000</v>
      </c>
    </row>
    <row r="141" spans="1:7" ht="31.5" customHeight="1">
      <c r="A141" s="65" t="s">
        <v>149</v>
      </c>
      <c r="B141" s="2"/>
      <c r="C141" s="15"/>
      <c r="D141" s="18" t="s">
        <v>152</v>
      </c>
      <c r="E141" s="20"/>
      <c r="F141" s="93">
        <f t="shared" si="1"/>
        <v>235000</v>
      </c>
      <c r="G141" s="93">
        <f t="shared" si="1"/>
        <v>235000</v>
      </c>
    </row>
    <row r="142" spans="1:7" ht="51" customHeight="1">
      <c r="A142" s="65" t="s">
        <v>311</v>
      </c>
      <c r="B142" s="2"/>
      <c r="C142" s="18"/>
      <c r="D142" s="18" t="s">
        <v>312</v>
      </c>
      <c r="E142" s="18"/>
      <c r="F142" s="93">
        <f t="shared" si="1"/>
        <v>235000</v>
      </c>
      <c r="G142" s="93">
        <f t="shared" si="1"/>
        <v>235000</v>
      </c>
    </row>
    <row r="143" spans="1:7" s="24" customFormat="1" ht="33.75" customHeight="1">
      <c r="A143" s="66" t="s">
        <v>293</v>
      </c>
      <c r="B143" s="17"/>
      <c r="C143" s="18"/>
      <c r="D143" s="18"/>
      <c r="E143" s="20" t="s">
        <v>234</v>
      </c>
      <c r="F143" s="97">
        <v>235000</v>
      </c>
      <c r="G143" s="98">
        <v>235000</v>
      </c>
    </row>
    <row r="144" spans="1:7" ht="66" customHeight="1" hidden="1">
      <c r="A144" s="65"/>
      <c r="B144" s="17"/>
      <c r="C144" s="18"/>
      <c r="D144" s="18"/>
      <c r="E144" s="18"/>
      <c r="F144" s="93"/>
      <c r="G144" s="94"/>
    </row>
    <row r="145" spans="1:7" ht="57" customHeight="1" hidden="1">
      <c r="A145" s="66"/>
      <c r="B145" s="17"/>
      <c r="C145" s="20"/>
      <c r="D145" s="20"/>
      <c r="E145" s="20"/>
      <c r="F145" s="93"/>
      <c r="G145" s="94"/>
    </row>
    <row r="146" spans="1:7" ht="61.5" customHeight="1" hidden="1">
      <c r="A146" s="66" t="s">
        <v>293</v>
      </c>
      <c r="B146" s="4"/>
      <c r="C146" s="18"/>
      <c r="D146" s="18"/>
      <c r="E146" s="20" t="s">
        <v>234</v>
      </c>
      <c r="F146" s="93"/>
      <c r="G146" s="94"/>
    </row>
    <row r="147" spans="1:7" ht="60" customHeight="1" hidden="1">
      <c r="A147" s="65"/>
      <c r="B147" s="17"/>
      <c r="C147" s="18"/>
      <c r="D147" s="18"/>
      <c r="E147" s="18"/>
      <c r="F147" s="93"/>
      <c r="G147" s="94"/>
    </row>
    <row r="148" spans="1:7" ht="54.75" customHeight="1" hidden="1">
      <c r="A148" s="65" t="s">
        <v>412</v>
      </c>
      <c r="B148" s="17"/>
      <c r="C148" s="18"/>
      <c r="D148" s="18" t="s">
        <v>413</v>
      </c>
      <c r="E148" s="18"/>
      <c r="F148" s="93">
        <f>F149</f>
        <v>0</v>
      </c>
      <c r="G148" s="94"/>
    </row>
    <row r="149" spans="1:7" ht="54" customHeight="1" hidden="1">
      <c r="A149" s="65" t="s">
        <v>376</v>
      </c>
      <c r="B149" s="17"/>
      <c r="C149" s="18"/>
      <c r="D149" s="18"/>
      <c r="E149" s="18" t="s">
        <v>234</v>
      </c>
      <c r="F149" s="93"/>
      <c r="G149" s="94"/>
    </row>
    <row r="150" spans="1:7" ht="54" customHeight="1" hidden="1">
      <c r="A150" s="65" t="s">
        <v>445</v>
      </c>
      <c r="B150" s="17"/>
      <c r="C150" s="18"/>
      <c r="D150" s="18" t="s">
        <v>426</v>
      </c>
      <c r="E150" s="18"/>
      <c r="F150" s="93">
        <f>F151</f>
        <v>0</v>
      </c>
      <c r="G150" s="94"/>
    </row>
    <row r="151" spans="1:7" ht="48" customHeight="1" hidden="1">
      <c r="A151" s="65" t="s">
        <v>427</v>
      </c>
      <c r="B151" s="17"/>
      <c r="C151" s="18"/>
      <c r="D151" s="18"/>
      <c r="E151" s="18" t="s">
        <v>234</v>
      </c>
      <c r="F151" s="93"/>
      <c r="G151" s="94"/>
    </row>
    <row r="152" spans="1:7" ht="33" customHeight="1">
      <c r="A152" s="65" t="s">
        <v>676</v>
      </c>
      <c r="B152" s="17"/>
      <c r="C152" s="18"/>
      <c r="D152" s="18" t="s">
        <v>413</v>
      </c>
      <c r="E152" s="18"/>
      <c r="F152" s="93">
        <f>F153</f>
        <v>900000</v>
      </c>
      <c r="G152" s="94"/>
    </row>
    <row r="153" spans="1:7" ht="30.75" customHeight="1">
      <c r="A153" s="66" t="s">
        <v>708</v>
      </c>
      <c r="B153" s="17"/>
      <c r="C153" s="18"/>
      <c r="D153" s="18"/>
      <c r="E153" s="18" t="s">
        <v>309</v>
      </c>
      <c r="F153" s="93">
        <v>900000</v>
      </c>
      <c r="G153" s="94"/>
    </row>
    <row r="154" spans="1:7" ht="33" customHeight="1">
      <c r="A154" s="65" t="s">
        <v>677</v>
      </c>
      <c r="B154" s="17"/>
      <c r="C154" s="18"/>
      <c r="D154" s="18" t="s">
        <v>678</v>
      </c>
      <c r="E154" s="18"/>
      <c r="F154" s="93">
        <f>F155</f>
        <v>63000</v>
      </c>
      <c r="G154" s="94"/>
    </row>
    <row r="155" spans="1:7" ht="18.75" customHeight="1">
      <c r="A155" s="66" t="s">
        <v>679</v>
      </c>
      <c r="B155" s="17"/>
      <c r="C155" s="18"/>
      <c r="D155" s="18"/>
      <c r="E155" s="18" t="s">
        <v>234</v>
      </c>
      <c r="F155" s="93">
        <v>63000</v>
      </c>
      <c r="G155" s="94"/>
    </row>
    <row r="156" spans="1:7" ht="62.25" customHeight="1">
      <c r="A156" s="65" t="s">
        <v>633</v>
      </c>
      <c r="B156" s="17"/>
      <c r="C156" s="18"/>
      <c r="D156" s="18" t="s">
        <v>426</v>
      </c>
      <c r="E156" s="18"/>
      <c r="F156" s="93">
        <f>F157</f>
        <v>296666</v>
      </c>
      <c r="G156" s="94">
        <f>G157</f>
        <v>0</v>
      </c>
    </row>
    <row r="157" spans="1:7" ht="32.25" customHeight="1">
      <c r="A157" s="66" t="s">
        <v>512</v>
      </c>
      <c r="B157" s="17"/>
      <c r="C157" s="18"/>
      <c r="D157" s="18"/>
      <c r="E157" s="18" t="s">
        <v>234</v>
      </c>
      <c r="F157" s="93">
        <v>296666</v>
      </c>
      <c r="G157" s="94"/>
    </row>
    <row r="158" spans="1:7" ht="48" customHeight="1">
      <c r="A158" s="65" t="s">
        <v>568</v>
      </c>
      <c r="B158" s="17"/>
      <c r="C158" s="18"/>
      <c r="D158" s="18" t="s">
        <v>567</v>
      </c>
      <c r="E158" s="18"/>
      <c r="F158" s="93">
        <f>F159</f>
        <v>7000</v>
      </c>
      <c r="G158" s="94">
        <f>G159</f>
        <v>0</v>
      </c>
    </row>
    <row r="159" spans="1:7" ht="34.5" customHeight="1">
      <c r="A159" s="66" t="s">
        <v>569</v>
      </c>
      <c r="B159" s="17"/>
      <c r="C159" s="18"/>
      <c r="D159" s="18"/>
      <c r="E159" s="18" t="s">
        <v>234</v>
      </c>
      <c r="F159" s="93">
        <v>7000</v>
      </c>
      <c r="G159" s="94"/>
    </row>
    <row r="160" spans="1:7" ht="51.75" customHeight="1">
      <c r="A160" s="65" t="s">
        <v>200</v>
      </c>
      <c r="B160" s="17"/>
      <c r="C160" s="18"/>
      <c r="D160" s="18" t="s">
        <v>201</v>
      </c>
      <c r="E160" s="18"/>
      <c r="F160" s="93">
        <f>F161</f>
        <v>19310</v>
      </c>
      <c r="G160" s="94">
        <f>G161</f>
        <v>0</v>
      </c>
    </row>
    <row r="161" spans="1:7" ht="33" customHeight="1">
      <c r="A161" s="66" t="s">
        <v>293</v>
      </c>
      <c r="B161" s="17"/>
      <c r="C161" s="18"/>
      <c r="D161" s="18"/>
      <c r="E161" s="20" t="s">
        <v>234</v>
      </c>
      <c r="F161" s="93">
        <v>19310</v>
      </c>
      <c r="G161" s="94"/>
    </row>
    <row r="162" spans="1:7" ht="65.25" customHeight="1">
      <c r="A162" s="65" t="s">
        <v>202</v>
      </c>
      <c r="B162" s="17"/>
      <c r="C162" s="20"/>
      <c r="D162" s="18" t="s">
        <v>203</v>
      </c>
      <c r="E162" s="20"/>
      <c r="F162" s="93">
        <f>F163</f>
        <v>34000</v>
      </c>
      <c r="G162" s="94">
        <f>G163</f>
        <v>0</v>
      </c>
    </row>
    <row r="163" spans="1:7" ht="36.75" customHeight="1">
      <c r="A163" s="66" t="s">
        <v>293</v>
      </c>
      <c r="B163" s="4"/>
      <c r="C163" s="18"/>
      <c r="D163" s="18"/>
      <c r="E163" s="20" t="s">
        <v>234</v>
      </c>
      <c r="F163" s="97">
        <v>34000</v>
      </c>
      <c r="G163" s="94"/>
    </row>
    <row r="164" spans="1:7" ht="34.5" customHeight="1" hidden="1">
      <c r="A164" s="65" t="s">
        <v>204</v>
      </c>
      <c r="B164" s="17"/>
      <c r="C164" s="18"/>
      <c r="D164" s="18" t="s">
        <v>205</v>
      </c>
      <c r="E164" s="18"/>
      <c r="F164" s="97">
        <f>F165</f>
        <v>0</v>
      </c>
      <c r="G164" s="94"/>
    </row>
    <row r="165" spans="1:7" ht="24" customHeight="1" hidden="1">
      <c r="A165" s="66" t="s">
        <v>60</v>
      </c>
      <c r="B165" s="17"/>
      <c r="C165" s="18"/>
      <c r="D165" s="18"/>
      <c r="E165" s="18"/>
      <c r="F165" s="97"/>
      <c r="G165" s="94"/>
    </row>
    <row r="166" spans="1:7" ht="46.5" customHeight="1">
      <c r="A166" s="65" t="s">
        <v>347</v>
      </c>
      <c r="B166" s="17"/>
      <c r="C166" s="18"/>
      <c r="D166" s="18" t="s">
        <v>205</v>
      </c>
      <c r="E166" s="18"/>
      <c r="F166" s="97">
        <f>F167</f>
        <v>93334</v>
      </c>
      <c r="G166" s="94">
        <f>G167</f>
        <v>0</v>
      </c>
    </row>
    <row r="167" spans="1:7" ht="29.25" customHeight="1">
      <c r="A167" s="66" t="s">
        <v>293</v>
      </c>
      <c r="B167" s="17"/>
      <c r="C167" s="18"/>
      <c r="D167" s="18"/>
      <c r="E167" s="20" t="s">
        <v>234</v>
      </c>
      <c r="F167" s="97">
        <v>93334</v>
      </c>
      <c r="G167" s="94"/>
    </row>
    <row r="168" spans="1:7" ht="33.75" customHeight="1" hidden="1">
      <c r="A168" s="64" t="s">
        <v>16</v>
      </c>
      <c r="B168" s="17"/>
      <c r="C168" s="15" t="s">
        <v>44</v>
      </c>
      <c r="D168" s="15"/>
      <c r="E168" s="15"/>
      <c r="F168" s="95">
        <f>F169</f>
        <v>0</v>
      </c>
      <c r="G168" s="94"/>
    </row>
    <row r="169" spans="1:7" ht="70.5" customHeight="1" hidden="1">
      <c r="A169" s="65" t="s">
        <v>422</v>
      </c>
      <c r="B169" s="2"/>
      <c r="C169" s="18"/>
      <c r="D169" s="18" t="s">
        <v>423</v>
      </c>
      <c r="E169" s="18"/>
      <c r="F169" s="97">
        <f>F170</f>
        <v>0</v>
      </c>
      <c r="G169" s="94"/>
    </row>
    <row r="170" spans="1:7" ht="55.5" customHeight="1" hidden="1">
      <c r="A170" s="66" t="s">
        <v>372</v>
      </c>
      <c r="B170" s="17"/>
      <c r="C170" s="18"/>
      <c r="D170" s="18"/>
      <c r="E170" s="18" t="s">
        <v>345</v>
      </c>
      <c r="F170" s="97"/>
      <c r="G170" s="94"/>
    </row>
    <row r="171" spans="1:7" ht="36.75" customHeight="1">
      <c r="A171" s="65" t="s">
        <v>680</v>
      </c>
      <c r="B171" s="17"/>
      <c r="C171" s="18"/>
      <c r="D171" s="18" t="s">
        <v>681</v>
      </c>
      <c r="E171" s="18"/>
      <c r="F171" s="97">
        <f>F172</f>
        <v>60000</v>
      </c>
      <c r="G171" s="94"/>
    </row>
    <row r="172" spans="1:7" ht="24.75" customHeight="1">
      <c r="A172" s="66" t="s">
        <v>682</v>
      </c>
      <c r="B172" s="17"/>
      <c r="C172" s="18"/>
      <c r="D172" s="18"/>
      <c r="E172" s="18" t="s">
        <v>234</v>
      </c>
      <c r="F172" s="97">
        <v>60000</v>
      </c>
      <c r="G172" s="94"/>
    </row>
    <row r="173" spans="1:7" ht="23.25" customHeight="1">
      <c r="A173" s="64" t="s">
        <v>17</v>
      </c>
      <c r="B173" s="17"/>
      <c r="C173" s="15" t="s">
        <v>45</v>
      </c>
      <c r="D173" s="15"/>
      <c r="E173" s="15"/>
      <c r="F173" s="117">
        <f>F183+F181+F195+F197+F204+F215+F202+F217+F179</f>
        <v>25895584.89</v>
      </c>
      <c r="G173" s="117">
        <f>G186+G189+G195+G197+G202+G204+G215+G217</f>
        <v>0</v>
      </c>
    </row>
    <row r="174" spans="1:7" ht="2.25" customHeight="1" hidden="1">
      <c r="A174" s="65" t="s">
        <v>507</v>
      </c>
      <c r="B174" s="2"/>
      <c r="C174" s="15"/>
      <c r="D174" s="20" t="s">
        <v>508</v>
      </c>
      <c r="E174" s="15"/>
      <c r="F174" s="93">
        <f>F175</f>
        <v>0</v>
      </c>
      <c r="G174" s="94"/>
    </row>
    <row r="175" spans="1:7" ht="53.25" customHeight="1" hidden="1">
      <c r="A175" s="66" t="s">
        <v>509</v>
      </c>
      <c r="B175" s="2"/>
      <c r="C175" s="15"/>
      <c r="D175" s="15"/>
      <c r="E175" s="20" t="s">
        <v>345</v>
      </c>
      <c r="F175" s="93"/>
      <c r="G175" s="94"/>
    </row>
    <row r="176" spans="1:7" ht="23.25" customHeight="1" hidden="1">
      <c r="A176" s="65" t="s">
        <v>368</v>
      </c>
      <c r="B176" s="2"/>
      <c r="C176" s="15"/>
      <c r="D176" s="18" t="s">
        <v>369</v>
      </c>
      <c r="E176" s="15"/>
      <c r="F176" s="93">
        <f>F178+F177</f>
        <v>0</v>
      </c>
      <c r="G176" s="94"/>
    </row>
    <row r="177" spans="1:7" ht="32.25" customHeight="1" hidden="1">
      <c r="A177" s="65" t="s">
        <v>383</v>
      </c>
      <c r="B177" s="2"/>
      <c r="C177" s="15"/>
      <c r="D177" s="18"/>
      <c r="E177" s="20" t="s">
        <v>234</v>
      </c>
      <c r="F177" s="93"/>
      <c r="G177" s="94"/>
    </row>
    <row r="178" spans="1:7" ht="47.25" customHeight="1" hidden="1">
      <c r="A178" s="66" t="s">
        <v>370</v>
      </c>
      <c r="B178" s="2"/>
      <c r="C178" s="15"/>
      <c r="D178" s="15"/>
      <c r="E178" s="20" t="s">
        <v>309</v>
      </c>
      <c r="F178" s="93"/>
      <c r="G178" s="94"/>
    </row>
    <row r="179" spans="1:7" ht="23.25" customHeight="1">
      <c r="A179" s="65" t="s">
        <v>527</v>
      </c>
      <c r="B179" s="2"/>
      <c r="C179" s="15"/>
      <c r="D179" s="20" t="s">
        <v>505</v>
      </c>
      <c r="E179" s="20"/>
      <c r="F179" s="93">
        <f>F180</f>
        <v>1924220</v>
      </c>
      <c r="G179" s="94"/>
    </row>
    <row r="180" spans="1:7" ht="37.5" customHeight="1">
      <c r="A180" s="66" t="s">
        <v>509</v>
      </c>
      <c r="B180" s="2"/>
      <c r="C180" s="15"/>
      <c r="D180" s="15"/>
      <c r="E180" s="20" t="s">
        <v>345</v>
      </c>
      <c r="F180" s="93">
        <v>1924220</v>
      </c>
      <c r="G180" s="94"/>
    </row>
    <row r="181" spans="1:7" ht="28.5" customHeight="1">
      <c r="A181" s="65" t="s">
        <v>584</v>
      </c>
      <c r="B181" s="2"/>
      <c r="C181" s="15"/>
      <c r="D181" s="20" t="s">
        <v>369</v>
      </c>
      <c r="E181" s="20"/>
      <c r="F181" s="115">
        <f>F182</f>
        <v>11755588.89</v>
      </c>
      <c r="G181" s="94" t="s">
        <v>587</v>
      </c>
    </row>
    <row r="182" spans="1:7" ht="47.25" customHeight="1">
      <c r="A182" s="66" t="s">
        <v>585</v>
      </c>
      <c r="B182" s="2"/>
      <c r="C182" s="15"/>
      <c r="D182" s="15"/>
      <c r="E182" s="20" t="s">
        <v>586</v>
      </c>
      <c r="F182" s="115">
        <v>11755588.89</v>
      </c>
      <c r="G182" s="94" t="s">
        <v>588</v>
      </c>
    </row>
    <row r="183" spans="1:7" ht="35.25" customHeight="1">
      <c r="A183" s="65" t="s">
        <v>490</v>
      </c>
      <c r="B183" s="2"/>
      <c r="C183" s="18"/>
      <c r="D183" s="18" t="s">
        <v>78</v>
      </c>
      <c r="E183" s="18"/>
      <c r="F183" s="93">
        <f>F184+F186+F189</f>
        <v>8009000</v>
      </c>
      <c r="G183" s="94"/>
    </row>
    <row r="184" spans="1:7" ht="138.75" customHeight="1" hidden="1">
      <c r="A184" s="65" t="s">
        <v>453</v>
      </c>
      <c r="B184" s="17"/>
      <c r="C184" s="18"/>
      <c r="D184" s="18" t="s">
        <v>371</v>
      </c>
      <c r="E184" s="18"/>
      <c r="F184" s="93">
        <f>F185</f>
        <v>0</v>
      </c>
      <c r="G184" s="94"/>
    </row>
    <row r="185" spans="1:7" ht="31.5" customHeight="1" hidden="1">
      <c r="A185" s="66" t="s">
        <v>288</v>
      </c>
      <c r="B185" s="17"/>
      <c r="C185" s="20"/>
      <c r="D185" s="20"/>
      <c r="E185" s="20" t="s">
        <v>234</v>
      </c>
      <c r="F185" s="93"/>
      <c r="G185" s="94"/>
    </row>
    <row r="186" spans="1:7" ht="131.25" customHeight="1">
      <c r="A186" s="65" t="s">
        <v>452</v>
      </c>
      <c r="B186" s="4"/>
      <c r="C186" s="18"/>
      <c r="D186" s="18" t="s">
        <v>260</v>
      </c>
      <c r="E186" s="18"/>
      <c r="F186" s="93">
        <f>F188+F187</f>
        <v>6020000</v>
      </c>
      <c r="G186" s="94">
        <f>G188</f>
        <v>0</v>
      </c>
    </row>
    <row r="187" spans="1:7" ht="39.75" customHeight="1" hidden="1">
      <c r="A187" s="66" t="s">
        <v>496</v>
      </c>
      <c r="B187" s="17"/>
      <c r="C187" s="18"/>
      <c r="D187" s="18"/>
      <c r="E187" s="18" t="s">
        <v>234</v>
      </c>
      <c r="F187" s="93"/>
      <c r="G187" s="94"/>
    </row>
    <row r="188" spans="1:7" ht="46.5" customHeight="1">
      <c r="A188" s="66" t="s">
        <v>372</v>
      </c>
      <c r="B188" s="17"/>
      <c r="C188" s="20"/>
      <c r="D188" s="20"/>
      <c r="E188" s="20" t="s">
        <v>345</v>
      </c>
      <c r="F188" s="93">
        <v>6020000</v>
      </c>
      <c r="G188" s="94"/>
    </row>
    <row r="189" spans="1:7" ht="78" customHeight="1">
      <c r="A189" s="65" t="s">
        <v>451</v>
      </c>
      <c r="B189" s="4"/>
      <c r="C189" s="18"/>
      <c r="D189" s="18" t="s">
        <v>314</v>
      </c>
      <c r="E189" s="18"/>
      <c r="F189" s="93">
        <f>F190+F193</f>
        <v>1989000</v>
      </c>
      <c r="G189" s="94">
        <f>G190</f>
        <v>0</v>
      </c>
    </row>
    <row r="190" spans="1:7" ht="72.75" customHeight="1">
      <c r="A190" s="67" t="s">
        <v>446</v>
      </c>
      <c r="B190" s="17"/>
      <c r="C190" s="18"/>
      <c r="D190" s="18" t="s">
        <v>313</v>
      </c>
      <c r="E190" s="18"/>
      <c r="F190" s="93">
        <f>F191</f>
        <v>1989000</v>
      </c>
      <c r="G190" s="94">
        <f>G191</f>
        <v>0</v>
      </c>
    </row>
    <row r="191" spans="1:7" ht="31.5" customHeight="1">
      <c r="A191" s="66" t="s">
        <v>346</v>
      </c>
      <c r="B191" s="17"/>
      <c r="C191" s="20"/>
      <c r="D191" s="20"/>
      <c r="E191" s="20" t="s">
        <v>345</v>
      </c>
      <c r="F191" s="93">
        <v>1989000</v>
      </c>
      <c r="G191" s="94"/>
    </row>
    <row r="192" spans="1:7" ht="14.25" customHeight="1" hidden="1">
      <c r="A192" s="64" t="s">
        <v>79</v>
      </c>
      <c r="B192" s="4"/>
      <c r="C192" s="15" t="s">
        <v>46</v>
      </c>
      <c r="D192" s="15"/>
      <c r="E192" s="15"/>
      <c r="F192" s="95"/>
      <c r="G192" s="94"/>
    </row>
    <row r="193" spans="1:7" ht="0.75" customHeight="1" hidden="1">
      <c r="A193" s="65" t="s">
        <v>447</v>
      </c>
      <c r="B193" s="2"/>
      <c r="C193" s="15"/>
      <c r="D193" s="18" t="s">
        <v>373</v>
      </c>
      <c r="E193" s="15"/>
      <c r="F193" s="93">
        <f>F194</f>
        <v>0</v>
      </c>
      <c r="G193" s="94"/>
    </row>
    <row r="194" spans="1:7" ht="47.25" customHeight="1" hidden="1">
      <c r="A194" s="66" t="s">
        <v>374</v>
      </c>
      <c r="B194" s="2"/>
      <c r="C194" s="15"/>
      <c r="D194" s="15"/>
      <c r="E194" s="20" t="s">
        <v>345</v>
      </c>
      <c r="F194" s="93"/>
      <c r="G194" s="94"/>
    </row>
    <row r="195" spans="1:7" ht="2.25" customHeight="1" hidden="1">
      <c r="A195" s="65" t="s">
        <v>448</v>
      </c>
      <c r="B195" s="2"/>
      <c r="C195" s="54"/>
      <c r="D195" s="18" t="s">
        <v>375</v>
      </c>
      <c r="E195" s="15"/>
      <c r="F195" s="93">
        <f>F196</f>
        <v>0</v>
      </c>
      <c r="G195" s="94">
        <f>G196</f>
        <v>0</v>
      </c>
    </row>
    <row r="196" spans="1:7" ht="32.25" customHeight="1" hidden="1">
      <c r="A196" s="66" t="s">
        <v>376</v>
      </c>
      <c r="B196" s="80"/>
      <c r="C196" s="15"/>
      <c r="D196" s="15"/>
      <c r="E196" s="20" t="s">
        <v>234</v>
      </c>
      <c r="F196" s="93">
        <v>0</v>
      </c>
      <c r="G196" s="94"/>
    </row>
    <row r="197" spans="1:7" ht="61.5" customHeight="1">
      <c r="A197" s="65" t="s">
        <v>449</v>
      </c>
      <c r="B197" s="2"/>
      <c r="C197" s="15"/>
      <c r="D197" s="18" t="s">
        <v>377</v>
      </c>
      <c r="E197" s="20"/>
      <c r="F197" s="93">
        <f>F199+F198</f>
        <v>221080</v>
      </c>
      <c r="G197" s="94">
        <f>G199</f>
        <v>0</v>
      </c>
    </row>
    <row r="198" spans="1:7" ht="26.25" customHeight="1">
      <c r="A198" s="66" t="s">
        <v>683</v>
      </c>
      <c r="B198" s="2"/>
      <c r="C198" s="15"/>
      <c r="D198" s="18"/>
      <c r="E198" s="20" t="s">
        <v>234</v>
      </c>
      <c r="F198" s="93"/>
      <c r="G198" s="94"/>
    </row>
    <row r="199" spans="1:7" ht="49.5" customHeight="1">
      <c r="A199" s="66" t="s">
        <v>374</v>
      </c>
      <c r="B199" s="2"/>
      <c r="C199" s="15"/>
      <c r="D199" s="15"/>
      <c r="E199" s="20" t="s">
        <v>345</v>
      </c>
      <c r="F199" s="93">
        <v>221080</v>
      </c>
      <c r="G199" s="94"/>
    </row>
    <row r="200" spans="1:7" ht="70.5" customHeight="1" hidden="1">
      <c r="A200" s="65" t="s">
        <v>450</v>
      </c>
      <c r="B200" s="2"/>
      <c r="C200" s="15"/>
      <c r="D200" s="18" t="s">
        <v>378</v>
      </c>
      <c r="E200" s="20"/>
      <c r="F200" s="93">
        <f>F201</f>
        <v>0</v>
      </c>
      <c r="G200" s="94"/>
    </row>
    <row r="201" spans="1:7" ht="48" customHeight="1" hidden="1">
      <c r="A201" s="66" t="s">
        <v>372</v>
      </c>
      <c r="B201" s="2"/>
      <c r="C201" s="15"/>
      <c r="D201" s="15"/>
      <c r="E201" s="20" t="s">
        <v>345</v>
      </c>
      <c r="F201" s="93"/>
      <c r="G201" s="94"/>
    </row>
    <row r="202" spans="1:7" ht="61.5" customHeight="1">
      <c r="A202" s="65" t="s">
        <v>634</v>
      </c>
      <c r="B202" s="2"/>
      <c r="C202" s="15"/>
      <c r="D202" s="18" t="s">
        <v>635</v>
      </c>
      <c r="E202" s="20"/>
      <c r="F202" s="93">
        <f>F203</f>
        <v>630000</v>
      </c>
      <c r="G202" s="94">
        <f>G203</f>
        <v>0</v>
      </c>
    </row>
    <row r="203" spans="1:7" ht="48" customHeight="1">
      <c r="A203" s="66" t="s">
        <v>512</v>
      </c>
      <c r="B203" s="2"/>
      <c r="C203" s="15"/>
      <c r="D203" s="15"/>
      <c r="E203" s="20" t="s">
        <v>234</v>
      </c>
      <c r="F203" s="93">
        <v>630000</v>
      </c>
      <c r="G203" s="94"/>
    </row>
    <row r="204" spans="1:7" ht="63">
      <c r="A204" s="65" t="s">
        <v>582</v>
      </c>
      <c r="B204" s="2"/>
      <c r="C204" s="15"/>
      <c r="D204" s="18" t="s">
        <v>581</v>
      </c>
      <c r="E204" s="20"/>
      <c r="F204" s="93">
        <f>F206+F214</f>
        <v>1394500</v>
      </c>
      <c r="G204" s="93">
        <f>G206+G214</f>
        <v>0</v>
      </c>
    </row>
    <row r="205" spans="1:7" ht="33.75" customHeight="1" hidden="1">
      <c r="A205" s="65" t="s">
        <v>383</v>
      </c>
      <c r="B205" s="2"/>
      <c r="C205" s="15"/>
      <c r="D205" s="20"/>
      <c r="E205" s="20" t="s">
        <v>234</v>
      </c>
      <c r="F205" s="93"/>
      <c r="G205" s="94"/>
    </row>
    <row r="206" spans="1:7" ht="33" customHeight="1">
      <c r="A206" s="66" t="s">
        <v>376</v>
      </c>
      <c r="B206" s="2"/>
      <c r="C206" s="15"/>
      <c r="D206" s="20"/>
      <c r="E206" s="20" t="s">
        <v>234</v>
      </c>
      <c r="F206" s="93">
        <v>725662</v>
      </c>
      <c r="G206" s="94"/>
    </row>
    <row r="207" spans="1:7" ht="102.75" customHeight="1" hidden="1">
      <c r="A207" s="65" t="s">
        <v>497</v>
      </c>
      <c r="B207" s="2"/>
      <c r="C207" s="15"/>
      <c r="D207" s="20" t="s">
        <v>495</v>
      </c>
      <c r="E207" s="20"/>
      <c r="F207" s="93">
        <f>F208</f>
        <v>0</v>
      </c>
      <c r="G207" s="94"/>
    </row>
    <row r="208" spans="1:7" ht="34.5" customHeight="1" hidden="1">
      <c r="A208" s="66" t="s">
        <v>496</v>
      </c>
      <c r="B208" s="2"/>
      <c r="C208" s="15"/>
      <c r="D208" s="20"/>
      <c r="E208" s="20" t="s">
        <v>234</v>
      </c>
      <c r="F208" s="93"/>
      <c r="G208" s="94"/>
    </row>
    <row r="209" spans="1:7" ht="70.5" customHeight="1" hidden="1">
      <c r="A209" s="65" t="s">
        <v>510</v>
      </c>
      <c r="B209" s="2"/>
      <c r="C209" s="15"/>
      <c r="D209" s="20" t="s">
        <v>511</v>
      </c>
      <c r="E209" s="20"/>
      <c r="F209" s="93">
        <f>+F211+F210</f>
        <v>0</v>
      </c>
      <c r="G209" s="94"/>
    </row>
    <row r="210" spans="1:7" ht="34.5" customHeight="1" hidden="1">
      <c r="A210" s="66" t="s">
        <v>512</v>
      </c>
      <c r="B210" s="2"/>
      <c r="C210" s="15"/>
      <c r="D210" s="20"/>
      <c r="E210" s="20" t="s">
        <v>234</v>
      </c>
      <c r="F210" s="93"/>
      <c r="G210" s="94"/>
    </row>
    <row r="211" spans="1:7" ht="55.5" customHeight="1" hidden="1">
      <c r="A211" s="66" t="s">
        <v>509</v>
      </c>
      <c r="B211" s="2"/>
      <c r="C211" s="15"/>
      <c r="D211" s="20"/>
      <c r="E211" s="20" t="s">
        <v>345</v>
      </c>
      <c r="F211" s="93"/>
      <c r="G211" s="94"/>
    </row>
    <row r="212" spans="1:7" ht="52.5" customHeight="1" hidden="1">
      <c r="A212" s="65" t="s">
        <v>492</v>
      </c>
      <c r="B212" s="2"/>
      <c r="C212" s="15"/>
      <c r="D212" s="20" t="s">
        <v>493</v>
      </c>
      <c r="E212" s="20"/>
      <c r="F212" s="93">
        <f>F213</f>
        <v>0</v>
      </c>
      <c r="G212" s="94"/>
    </row>
    <row r="213" spans="1:7" ht="52.5" customHeight="1" hidden="1">
      <c r="A213" s="66" t="s">
        <v>370</v>
      </c>
      <c r="B213" s="2"/>
      <c r="C213" s="15"/>
      <c r="D213" s="20"/>
      <c r="E213" s="20" t="s">
        <v>309</v>
      </c>
      <c r="F213" s="93"/>
      <c r="G213" s="94"/>
    </row>
    <row r="214" spans="1:7" ht="42.75" customHeight="1">
      <c r="A214" s="66" t="s">
        <v>372</v>
      </c>
      <c r="B214" s="2"/>
      <c r="C214" s="15"/>
      <c r="D214" s="20"/>
      <c r="E214" s="20" t="s">
        <v>345</v>
      </c>
      <c r="F214" s="93">
        <v>668838</v>
      </c>
      <c r="G214" s="94"/>
    </row>
    <row r="215" spans="1:7" ht="61.5" customHeight="1">
      <c r="A215" s="65" t="s">
        <v>617</v>
      </c>
      <c r="B215" s="2"/>
      <c r="C215" s="15"/>
      <c r="D215" s="18" t="s">
        <v>616</v>
      </c>
      <c r="E215" s="20"/>
      <c r="F215" s="93">
        <v>800000</v>
      </c>
      <c r="G215" s="94">
        <f>G216</f>
        <v>0</v>
      </c>
    </row>
    <row r="216" spans="1:7" ht="46.5" customHeight="1">
      <c r="A216" s="66" t="s">
        <v>376</v>
      </c>
      <c r="B216" s="2"/>
      <c r="C216" s="15"/>
      <c r="D216" s="20"/>
      <c r="E216" s="20" t="s">
        <v>234</v>
      </c>
      <c r="F216" s="93">
        <v>800000</v>
      </c>
      <c r="G216" s="94"/>
    </row>
    <row r="217" spans="1:7" ht="46.5" customHeight="1">
      <c r="A217" s="65" t="s">
        <v>636</v>
      </c>
      <c r="B217" s="2"/>
      <c r="C217" s="15"/>
      <c r="D217" s="18" t="s">
        <v>493</v>
      </c>
      <c r="E217" s="20"/>
      <c r="F217" s="93">
        <f>F218</f>
        <v>1161196</v>
      </c>
      <c r="G217" s="94">
        <f>G218</f>
        <v>0</v>
      </c>
    </row>
    <row r="218" spans="1:7" ht="46.5" customHeight="1">
      <c r="A218" s="66" t="s">
        <v>637</v>
      </c>
      <c r="B218" s="2"/>
      <c r="C218" s="15"/>
      <c r="D218" s="20"/>
      <c r="E218" s="20" t="s">
        <v>309</v>
      </c>
      <c r="F218" s="93">
        <v>1161196</v>
      </c>
      <c r="G218" s="94"/>
    </row>
    <row r="219" spans="1:7" ht="19.5" customHeight="1">
      <c r="A219" s="64" t="s">
        <v>20</v>
      </c>
      <c r="B219" s="2"/>
      <c r="C219" s="15" t="s">
        <v>48</v>
      </c>
      <c r="D219" s="15"/>
      <c r="E219" s="15"/>
      <c r="F219" s="95">
        <f>F222+F225+F227+F220</f>
        <v>2236258</v>
      </c>
      <c r="G219" s="95">
        <f>G222</f>
        <v>2206658</v>
      </c>
    </row>
    <row r="220" spans="1:7" ht="40.5" customHeight="1">
      <c r="A220" s="39" t="s">
        <v>527</v>
      </c>
      <c r="B220" s="2"/>
      <c r="C220" s="15"/>
      <c r="D220" s="20" t="s">
        <v>505</v>
      </c>
      <c r="E220" s="20"/>
      <c r="F220" s="93">
        <f>F221</f>
        <v>29600</v>
      </c>
      <c r="G220" s="95"/>
    </row>
    <row r="221" spans="1:7" ht="19.5" customHeight="1">
      <c r="A221" s="66" t="s">
        <v>272</v>
      </c>
      <c r="B221" s="2"/>
      <c r="C221" s="15"/>
      <c r="D221" s="20"/>
      <c r="E221" s="20" t="s">
        <v>271</v>
      </c>
      <c r="F221" s="93">
        <v>29600</v>
      </c>
      <c r="G221" s="95"/>
    </row>
    <row r="222" spans="1:7" ht="25.5" customHeight="1">
      <c r="A222" s="65" t="s">
        <v>82</v>
      </c>
      <c r="B222" s="2"/>
      <c r="C222" s="18"/>
      <c r="D222" s="18" t="s">
        <v>83</v>
      </c>
      <c r="E222" s="18"/>
      <c r="F222" s="93">
        <f>F223</f>
        <v>2206658</v>
      </c>
      <c r="G222" s="93">
        <f>G223</f>
        <v>2206658</v>
      </c>
    </row>
    <row r="223" spans="1:7" ht="36" customHeight="1">
      <c r="A223" s="65" t="s">
        <v>53</v>
      </c>
      <c r="B223" s="17"/>
      <c r="C223" s="18"/>
      <c r="D223" s="18" t="s">
        <v>84</v>
      </c>
      <c r="E223" s="18"/>
      <c r="F223" s="93">
        <f>F224+F229</f>
        <v>2206658</v>
      </c>
      <c r="G223" s="93">
        <f>G224+G229</f>
        <v>2206658</v>
      </c>
    </row>
    <row r="224" spans="1:7" ht="49.5" customHeight="1">
      <c r="A224" s="66" t="s">
        <v>269</v>
      </c>
      <c r="B224" s="17"/>
      <c r="C224" s="20"/>
      <c r="D224" s="20"/>
      <c r="E224" s="20" t="s">
        <v>226</v>
      </c>
      <c r="F224" s="93">
        <v>2103658</v>
      </c>
      <c r="G224" s="93">
        <v>2103658</v>
      </c>
    </row>
    <row r="225" spans="1:7" ht="0.75" customHeight="1" hidden="1">
      <c r="A225" s="65" t="s">
        <v>513</v>
      </c>
      <c r="B225" s="4"/>
      <c r="C225" s="20"/>
      <c r="D225" s="20" t="s">
        <v>501</v>
      </c>
      <c r="E225" s="20"/>
      <c r="F225" s="93">
        <f>F226</f>
        <v>0</v>
      </c>
      <c r="G225" s="93"/>
    </row>
    <row r="226" spans="1:7" ht="27" customHeight="1" hidden="1">
      <c r="A226" s="66" t="s">
        <v>514</v>
      </c>
      <c r="B226" s="4"/>
      <c r="C226" s="20"/>
      <c r="D226" s="20"/>
      <c r="E226" s="20" t="s">
        <v>271</v>
      </c>
      <c r="F226" s="93"/>
      <c r="G226" s="93"/>
    </row>
    <row r="227" spans="1:7" ht="54" customHeight="1" hidden="1">
      <c r="A227" s="65" t="s">
        <v>515</v>
      </c>
      <c r="B227" s="4"/>
      <c r="C227" s="20"/>
      <c r="D227" s="20" t="s">
        <v>385</v>
      </c>
      <c r="E227" s="20"/>
      <c r="F227" s="93">
        <f>F228</f>
        <v>0</v>
      </c>
      <c r="G227" s="93"/>
    </row>
    <row r="228" spans="1:7" ht="27" customHeight="1" hidden="1">
      <c r="A228" s="66" t="s">
        <v>516</v>
      </c>
      <c r="B228" s="4"/>
      <c r="C228" s="20"/>
      <c r="D228" s="20"/>
      <c r="E228" s="20" t="s">
        <v>271</v>
      </c>
      <c r="F228" s="93"/>
      <c r="G228" s="93"/>
    </row>
    <row r="229" spans="1:7" ht="27" customHeight="1">
      <c r="A229" s="66" t="s">
        <v>272</v>
      </c>
      <c r="B229" s="4"/>
      <c r="C229" s="20"/>
      <c r="D229" s="20"/>
      <c r="E229" s="20" t="s">
        <v>271</v>
      </c>
      <c r="F229" s="93">
        <v>103000</v>
      </c>
      <c r="G229" s="93">
        <v>103000</v>
      </c>
    </row>
    <row r="230" spans="1:10" ht="24" customHeight="1">
      <c r="A230" s="64" t="s">
        <v>21</v>
      </c>
      <c r="B230" s="4"/>
      <c r="C230" s="15" t="s">
        <v>49</v>
      </c>
      <c r="D230" s="15"/>
      <c r="E230" s="15"/>
      <c r="F230" s="117">
        <f>F231+F240+F251+F246+F260</f>
        <v>4415256</v>
      </c>
      <c r="G230" s="117">
        <f>G231</f>
        <v>4157456</v>
      </c>
      <c r="J230" s="60"/>
    </row>
    <row r="231" spans="1:7" ht="34.5" customHeight="1">
      <c r="A231" s="65" t="s">
        <v>139</v>
      </c>
      <c r="B231" s="2"/>
      <c r="C231" s="15"/>
      <c r="D231" s="18" t="s">
        <v>267</v>
      </c>
      <c r="E231" s="18"/>
      <c r="F231" s="115">
        <f>F232+F237</f>
        <v>4157456</v>
      </c>
      <c r="G231" s="115">
        <f>G232+G237</f>
        <v>4157456</v>
      </c>
    </row>
    <row r="232" spans="1:7" ht="24.75" customHeight="1">
      <c r="A232" s="65" t="s">
        <v>273</v>
      </c>
      <c r="B232" s="2"/>
      <c r="C232" s="15"/>
      <c r="D232" s="18" t="s">
        <v>274</v>
      </c>
      <c r="E232" s="18"/>
      <c r="F232" s="115">
        <f>F233+F235</f>
        <v>2204480.35</v>
      </c>
      <c r="G232" s="115">
        <f>G233+G235</f>
        <v>2204480.35</v>
      </c>
    </row>
    <row r="233" spans="1:7" ht="33.75" customHeight="1">
      <c r="A233" s="65" t="s">
        <v>189</v>
      </c>
      <c r="B233" s="2"/>
      <c r="C233" s="18"/>
      <c r="D233" s="18">
        <v>4310101</v>
      </c>
      <c r="E233" s="15"/>
      <c r="F233" s="115">
        <f>F234</f>
        <v>2154480.35</v>
      </c>
      <c r="G233" s="115">
        <f>G234</f>
        <v>2154480.35</v>
      </c>
    </row>
    <row r="234" spans="1:7" ht="45.75" customHeight="1">
      <c r="A234" s="66" t="s">
        <v>269</v>
      </c>
      <c r="B234" s="17"/>
      <c r="C234" s="15"/>
      <c r="D234" s="15"/>
      <c r="E234" s="20" t="s">
        <v>226</v>
      </c>
      <c r="F234" s="115">
        <v>2154480.35</v>
      </c>
      <c r="G234" s="115">
        <v>2154480.35</v>
      </c>
    </row>
    <row r="235" spans="1:7" s="24" customFormat="1" ht="63" customHeight="1">
      <c r="A235" s="65" t="s">
        <v>217</v>
      </c>
      <c r="B235" s="2"/>
      <c r="C235" s="18"/>
      <c r="D235" s="18">
        <v>4310102</v>
      </c>
      <c r="E235" s="18"/>
      <c r="F235" s="97">
        <f>F236</f>
        <v>50000</v>
      </c>
      <c r="G235" s="97">
        <f>G236</f>
        <v>50000</v>
      </c>
    </row>
    <row r="236" spans="1:7" ht="42" customHeight="1">
      <c r="A236" s="66" t="s">
        <v>236</v>
      </c>
      <c r="B236" s="17"/>
      <c r="C236" s="20"/>
      <c r="D236" s="20"/>
      <c r="E236" s="20" t="s">
        <v>234</v>
      </c>
      <c r="F236" s="93">
        <v>50000</v>
      </c>
      <c r="G236" s="93">
        <v>50000</v>
      </c>
    </row>
    <row r="237" spans="1:7" ht="36.75" customHeight="1">
      <c r="A237" s="65" t="s">
        <v>53</v>
      </c>
      <c r="B237" s="4"/>
      <c r="C237" s="18"/>
      <c r="D237" s="18" t="s">
        <v>268</v>
      </c>
      <c r="E237" s="18"/>
      <c r="F237" s="115">
        <f>F239</f>
        <v>1952975.65</v>
      </c>
      <c r="G237" s="115">
        <f>G239</f>
        <v>1952975.65</v>
      </c>
    </row>
    <row r="238" spans="1:7" ht="18.75" customHeight="1" hidden="1">
      <c r="A238" s="65"/>
      <c r="B238" s="17"/>
      <c r="C238" s="18"/>
      <c r="D238" s="18"/>
      <c r="E238" s="18"/>
      <c r="F238" s="93"/>
      <c r="G238" s="94"/>
    </row>
    <row r="239" spans="1:7" ht="51" customHeight="1">
      <c r="A239" s="66" t="s">
        <v>269</v>
      </c>
      <c r="B239" s="17"/>
      <c r="C239" s="20"/>
      <c r="D239" s="20"/>
      <c r="E239" s="20" t="s">
        <v>226</v>
      </c>
      <c r="F239" s="143">
        <v>1952975.65</v>
      </c>
      <c r="G239" s="115">
        <v>1952975.65</v>
      </c>
    </row>
    <row r="240" spans="1:7" ht="36" customHeight="1" hidden="1">
      <c r="A240" s="65" t="s">
        <v>478</v>
      </c>
      <c r="B240" s="4"/>
      <c r="C240" s="18"/>
      <c r="D240" s="18" t="s">
        <v>78</v>
      </c>
      <c r="E240" s="18"/>
      <c r="F240" s="93">
        <f>F243+F241</f>
        <v>0</v>
      </c>
      <c r="G240" s="94"/>
    </row>
    <row r="241" spans="1:7" ht="135.75" customHeight="1" hidden="1">
      <c r="A241" s="65" t="s">
        <v>453</v>
      </c>
      <c r="B241" s="17"/>
      <c r="C241" s="18"/>
      <c r="D241" s="18" t="s">
        <v>371</v>
      </c>
      <c r="E241" s="18"/>
      <c r="F241" s="93">
        <f>F242</f>
        <v>0</v>
      </c>
      <c r="G241" s="94"/>
    </row>
    <row r="242" spans="1:7" ht="29.25" customHeight="1" hidden="1">
      <c r="A242" s="66" t="s">
        <v>357</v>
      </c>
      <c r="B242" s="17"/>
      <c r="C242" s="18"/>
      <c r="D242" s="20"/>
      <c r="E242" s="18" t="s">
        <v>271</v>
      </c>
      <c r="F242" s="93"/>
      <c r="G242" s="94"/>
    </row>
    <row r="243" spans="1:7" ht="89.25" customHeight="1" hidden="1">
      <c r="A243" s="65" t="s">
        <v>455</v>
      </c>
      <c r="B243" s="17"/>
      <c r="C243" s="18"/>
      <c r="D243" s="18" t="s">
        <v>241</v>
      </c>
      <c r="E243" s="18"/>
      <c r="F243" s="93">
        <f>F244</f>
        <v>0</v>
      </c>
      <c r="G243" s="94"/>
    </row>
    <row r="244" spans="1:7" ht="123.75" customHeight="1" hidden="1">
      <c r="A244" s="65" t="s">
        <v>454</v>
      </c>
      <c r="B244" s="17"/>
      <c r="C244" s="18"/>
      <c r="D244" s="18" t="s">
        <v>270</v>
      </c>
      <c r="E244" s="20"/>
      <c r="F244" s="93">
        <f>F245</f>
        <v>0</v>
      </c>
      <c r="G244" s="94"/>
    </row>
    <row r="245" spans="1:7" ht="41.25" customHeight="1" hidden="1">
      <c r="A245" s="65" t="s">
        <v>272</v>
      </c>
      <c r="B245" s="17"/>
      <c r="C245" s="20"/>
      <c r="D245" s="20"/>
      <c r="E245" s="20" t="s">
        <v>271</v>
      </c>
      <c r="F245" s="97"/>
      <c r="G245" s="94"/>
    </row>
    <row r="246" spans="1:7" ht="45.75" customHeight="1">
      <c r="A246" s="65" t="s">
        <v>490</v>
      </c>
      <c r="B246" s="4"/>
      <c r="C246" s="20"/>
      <c r="D246" s="18" t="s">
        <v>78</v>
      </c>
      <c r="E246" s="20"/>
      <c r="F246" s="97">
        <f>F249+F247</f>
        <v>223334</v>
      </c>
      <c r="G246" s="94">
        <f>G249</f>
        <v>0</v>
      </c>
    </row>
    <row r="247" spans="1:7" ht="55.5" customHeight="1">
      <c r="A247" s="65" t="s">
        <v>633</v>
      </c>
      <c r="B247" s="4"/>
      <c r="C247" s="20"/>
      <c r="D247" s="18" t="s">
        <v>426</v>
      </c>
      <c r="E247" s="20"/>
      <c r="F247" s="97">
        <f>F248</f>
        <v>53334</v>
      </c>
      <c r="G247" s="94"/>
    </row>
    <row r="248" spans="1:7" ht="45.75" customHeight="1">
      <c r="A248" s="66" t="s">
        <v>272</v>
      </c>
      <c r="B248" s="4"/>
      <c r="C248" s="20"/>
      <c r="D248" s="18"/>
      <c r="E248" s="20" t="s">
        <v>271</v>
      </c>
      <c r="F248" s="97">
        <v>53334</v>
      </c>
      <c r="G248" s="94"/>
    </row>
    <row r="249" spans="1:7" ht="63.75" customHeight="1">
      <c r="A249" s="65" t="s">
        <v>594</v>
      </c>
      <c r="B249" s="4"/>
      <c r="C249" s="20"/>
      <c r="D249" s="18" t="s">
        <v>270</v>
      </c>
      <c r="E249" s="20"/>
      <c r="F249" s="97">
        <f>F250</f>
        <v>170000</v>
      </c>
      <c r="G249" s="94">
        <f>G250</f>
        <v>0</v>
      </c>
    </row>
    <row r="250" spans="1:7" ht="39" customHeight="1">
      <c r="A250" s="66" t="s">
        <v>272</v>
      </c>
      <c r="B250" s="4"/>
      <c r="C250" s="20"/>
      <c r="D250" s="18"/>
      <c r="E250" s="20" t="s">
        <v>271</v>
      </c>
      <c r="F250" s="97">
        <v>170000</v>
      </c>
      <c r="G250" s="94"/>
    </row>
    <row r="251" spans="1:7" ht="30" customHeight="1">
      <c r="A251" s="65" t="s">
        <v>85</v>
      </c>
      <c r="B251" s="4"/>
      <c r="C251" s="20"/>
      <c r="D251" s="18" t="s">
        <v>68</v>
      </c>
      <c r="E251" s="20"/>
      <c r="F251" s="93">
        <f>F252+F256+F254+F258</f>
        <v>31566</v>
      </c>
      <c r="G251" s="94"/>
    </row>
    <row r="252" spans="1:7" ht="66" customHeight="1">
      <c r="A252" s="65" t="s">
        <v>206</v>
      </c>
      <c r="B252" s="4"/>
      <c r="C252" s="18"/>
      <c r="D252" s="18" t="s">
        <v>86</v>
      </c>
      <c r="E252" s="18"/>
      <c r="F252" s="93">
        <f>F253</f>
        <v>6000</v>
      </c>
      <c r="G252" s="94">
        <f>G253</f>
        <v>0</v>
      </c>
    </row>
    <row r="253" spans="1:7" ht="36.75" customHeight="1">
      <c r="A253" s="66" t="s">
        <v>236</v>
      </c>
      <c r="B253" s="17"/>
      <c r="C253" s="20"/>
      <c r="D253" s="20"/>
      <c r="E253" s="20" t="s">
        <v>234</v>
      </c>
      <c r="F253" s="93">
        <v>6000</v>
      </c>
      <c r="G253" s="94"/>
    </row>
    <row r="254" spans="1:7" ht="49.5" customHeight="1" hidden="1">
      <c r="A254" s="65" t="s">
        <v>456</v>
      </c>
      <c r="B254" s="4"/>
      <c r="C254" s="20"/>
      <c r="D254" s="18" t="s">
        <v>375</v>
      </c>
      <c r="E254" s="20"/>
      <c r="F254" s="93">
        <f>F255</f>
        <v>0</v>
      </c>
      <c r="G254" s="94"/>
    </row>
    <row r="255" spans="1:7" ht="21.75" customHeight="1" hidden="1">
      <c r="A255" s="66" t="s">
        <v>380</v>
      </c>
      <c r="B255" s="4"/>
      <c r="C255" s="20"/>
      <c r="D255" s="20"/>
      <c r="E255" s="20" t="s">
        <v>271</v>
      </c>
      <c r="F255" s="93"/>
      <c r="G255" s="94"/>
    </row>
    <row r="256" spans="1:7" ht="48.75" customHeight="1">
      <c r="A256" s="65" t="s">
        <v>347</v>
      </c>
      <c r="B256" s="4"/>
      <c r="C256" s="18"/>
      <c r="D256" s="18" t="s">
        <v>205</v>
      </c>
      <c r="E256" s="18"/>
      <c r="F256" s="97">
        <f>F257</f>
        <v>6666</v>
      </c>
      <c r="G256" s="94"/>
    </row>
    <row r="257" spans="1:7" ht="32.25" customHeight="1">
      <c r="A257" s="66" t="s">
        <v>349</v>
      </c>
      <c r="B257" s="17"/>
      <c r="C257" s="20"/>
      <c r="D257" s="20"/>
      <c r="E257" s="20" t="s">
        <v>271</v>
      </c>
      <c r="F257" s="93">
        <v>6666</v>
      </c>
      <c r="G257" s="94"/>
    </row>
    <row r="258" spans="1:7" ht="34.5" customHeight="1">
      <c r="A258" s="65" t="s">
        <v>595</v>
      </c>
      <c r="B258" s="4"/>
      <c r="C258" s="20"/>
      <c r="D258" s="18" t="s">
        <v>348</v>
      </c>
      <c r="E258" s="20"/>
      <c r="F258" s="93">
        <f>F259</f>
        <v>18900</v>
      </c>
      <c r="G258" s="93">
        <f>G259</f>
        <v>0</v>
      </c>
    </row>
    <row r="259" spans="1:7" ht="30.75" customHeight="1">
      <c r="A259" s="66" t="s">
        <v>272</v>
      </c>
      <c r="B259" s="4"/>
      <c r="C259" s="20"/>
      <c r="D259" s="20"/>
      <c r="E259" s="20" t="s">
        <v>271</v>
      </c>
      <c r="F259" s="93">
        <v>18900</v>
      </c>
      <c r="G259" s="93"/>
    </row>
    <row r="260" spans="1:7" ht="48" customHeight="1">
      <c r="A260" s="65" t="s">
        <v>638</v>
      </c>
      <c r="B260" s="4"/>
      <c r="C260" s="20"/>
      <c r="D260" s="18" t="s">
        <v>385</v>
      </c>
      <c r="E260" s="20"/>
      <c r="F260" s="93">
        <f>F261</f>
        <v>2900</v>
      </c>
      <c r="G260" s="93">
        <f>G261</f>
        <v>0</v>
      </c>
    </row>
    <row r="261" spans="1:7" ht="30.75" customHeight="1">
      <c r="A261" s="66" t="s">
        <v>518</v>
      </c>
      <c r="B261" s="4"/>
      <c r="C261" s="20"/>
      <c r="D261" s="20"/>
      <c r="E261" s="20" t="s">
        <v>271</v>
      </c>
      <c r="F261" s="93">
        <v>2900</v>
      </c>
      <c r="G261" s="93"/>
    </row>
    <row r="262" spans="1:7" ht="22.5" customHeight="1">
      <c r="A262" s="64" t="s">
        <v>23</v>
      </c>
      <c r="B262" s="4"/>
      <c r="C262" s="15" t="s">
        <v>50</v>
      </c>
      <c r="D262" s="15"/>
      <c r="E262" s="15"/>
      <c r="F262" s="117">
        <f>F263+F271+F275+F282+F293+F281+F288</f>
        <v>11388805.84</v>
      </c>
      <c r="G262" s="117">
        <f>G263+G271+G275</f>
        <v>11280349.84</v>
      </c>
    </row>
    <row r="263" spans="1:7" ht="42.75" customHeight="1">
      <c r="A263" s="65" t="s">
        <v>191</v>
      </c>
      <c r="B263" s="2"/>
      <c r="C263" s="18"/>
      <c r="D263" s="18" t="s">
        <v>65</v>
      </c>
      <c r="E263" s="18"/>
      <c r="F263" s="93">
        <f>F264+F266+F268</f>
        <v>6630662.8</v>
      </c>
      <c r="G263" s="93">
        <f>G264+G266+G268</f>
        <v>6606662.8</v>
      </c>
    </row>
    <row r="264" spans="1:7" ht="42.75" customHeight="1">
      <c r="A264" s="65" t="s">
        <v>340</v>
      </c>
      <c r="B264" s="17"/>
      <c r="C264" s="18"/>
      <c r="D264" s="18" t="s">
        <v>192</v>
      </c>
      <c r="E264" s="18"/>
      <c r="F264" s="93">
        <f>F265</f>
        <v>200000</v>
      </c>
      <c r="G264" s="93">
        <f>G265</f>
        <v>200000</v>
      </c>
    </row>
    <row r="265" spans="1:7" ht="42.75" customHeight="1">
      <c r="A265" s="66" t="s">
        <v>272</v>
      </c>
      <c r="B265" s="17"/>
      <c r="C265" s="18"/>
      <c r="D265" s="18"/>
      <c r="E265" s="18" t="s">
        <v>271</v>
      </c>
      <c r="F265" s="93">
        <v>200000</v>
      </c>
      <c r="G265" s="93">
        <v>200000</v>
      </c>
    </row>
    <row r="266" spans="1:7" ht="52.5" customHeight="1">
      <c r="A266" s="65" t="s">
        <v>381</v>
      </c>
      <c r="B266" s="17"/>
      <c r="C266" s="18"/>
      <c r="D266" s="18" t="s">
        <v>275</v>
      </c>
      <c r="E266" s="18"/>
      <c r="F266" s="93">
        <f>F267</f>
        <v>24000</v>
      </c>
      <c r="G266" s="93"/>
    </row>
    <row r="267" spans="1:7" ht="27.75" customHeight="1">
      <c r="A267" s="66" t="s">
        <v>380</v>
      </c>
      <c r="B267" s="17"/>
      <c r="C267" s="18"/>
      <c r="D267" s="18"/>
      <c r="E267" s="18" t="s">
        <v>271</v>
      </c>
      <c r="F267" s="93">
        <v>24000</v>
      </c>
      <c r="G267" s="93"/>
    </row>
    <row r="268" spans="1:7" ht="40.5" customHeight="1">
      <c r="A268" s="65" t="s">
        <v>53</v>
      </c>
      <c r="B268" s="17"/>
      <c r="C268" s="18"/>
      <c r="D268" s="18" t="s">
        <v>66</v>
      </c>
      <c r="E268" s="18"/>
      <c r="F268" s="115">
        <f>F269+F270</f>
        <v>6406662.8</v>
      </c>
      <c r="G268" s="115">
        <f>G269+G270</f>
        <v>6406662.8</v>
      </c>
    </row>
    <row r="269" spans="1:7" ht="51.75" customHeight="1">
      <c r="A269" s="66" t="s">
        <v>269</v>
      </c>
      <c r="B269" s="17"/>
      <c r="C269" s="20"/>
      <c r="D269" s="20"/>
      <c r="E269" s="20" t="s">
        <v>226</v>
      </c>
      <c r="F269" s="115">
        <v>5358972</v>
      </c>
      <c r="G269" s="115">
        <v>5358972</v>
      </c>
    </row>
    <row r="270" spans="1:7" ht="30" customHeight="1">
      <c r="A270" s="19" t="s">
        <v>353</v>
      </c>
      <c r="B270" s="4"/>
      <c r="C270" s="20"/>
      <c r="D270" s="20"/>
      <c r="E270" s="20" t="s">
        <v>271</v>
      </c>
      <c r="F270" s="115">
        <v>1047690.8</v>
      </c>
      <c r="G270" s="134">
        <v>1047690.8</v>
      </c>
    </row>
    <row r="271" spans="1:7" ht="24" customHeight="1">
      <c r="A271" s="16" t="s">
        <v>87</v>
      </c>
      <c r="B271" s="4"/>
      <c r="C271" s="18"/>
      <c r="D271" s="18" t="s">
        <v>88</v>
      </c>
      <c r="E271" s="18"/>
      <c r="F271" s="93">
        <f>F272</f>
        <v>1346144</v>
      </c>
      <c r="G271" s="93">
        <f>G272</f>
        <v>1346144</v>
      </c>
    </row>
    <row r="272" spans="1:7" ht="32.25" customHeight="1">
      <c r="A272" s="16" t="s">
        <v>53</v>
      </c>
      <c r="B272" s="17"/>
      <c r="C272" s="18"/>
      <c r="D272" s="18" t="s">
        <v>89</v>
      </c>
      <c r="E272" s="18"/>
      <c r="F272" s="93">
        <f>F273+F274</f>
        <v>1346144</v>
      </c>
      <c r="G272" s="93">
        <f>G273+G274</f>
        <v>1346144</v>
      </c>
    </row>
    <row r="273" spans="1:7" ht="48.75" customHeight="1">
      <c r="A273" s="19" t="s">
        <v>269</v>
      </c>
      <c r="B273" s="17"/>
      <c r="C273" s="20"/>
      <c r="D273" s="20"/>
      <c r="E273" s="20" t="s">
        <v>226</v>
      </c>
      <c r="F273" s="93">
        <v>1117421</v>
      </c>
      <c r="G273" s="93">
        <v>1117421</v>
      </c>
    </row>
    <row r="274" spans="1:7" ht="31.5" customHeight="1">
      <c r="A274" s="19" t="s">
        <v>272</v>
      </c>
      <c r="B274" s="4"/>
      <c r="C274" s="20"/>
      <c r="D274" s="20"/>
      <c r="E274" s="20" t="s">
        <v>271</v>
      </c>
      <c r="F274" s="93">
        <v>228723</v>
      </c>
      <c r="G274" s="93">
        <v>228723</v>
      </c>
    </row>
    <row r="275" spans="1:7" ht="14.25" customHeight="1">
      <c r="A275" s="16" t="s">
        <v>90</v>
      </c>
      <c r="B275" s="4"/>
      <c r="C275" s="18"/>
      <c r="D275" s="18" t="s">
        <v>91</v>
      </c>
      <c r="E275" s="18"/>
      <c r="F275" s="115">
        <f>F276</f>
        <v>3327543.04</v>
      </c>
      <c r="G275" s="115">
        <f>G276</f>
        <v>3327543.04</v>
      </c>
    </row>
    <row r="276" spans="1:7" ht="19.5" customHeight="1">
      <c r="A276" s="16" t="s">
        <v>53</v>
      </c>
      <c r="B276" s="17"/>
      <c r="C276" s="18"/>
      <c r="D276" s="18" t="s">
        <v>92</v>
      </c>
      <c r="E276" s="18"/>
      <c r="F276" s="115">
        <f>F277+F279</f>
        <v>3327543.04</v>
      </c>
      <c r="G276" s="115">
        <f>G277+G279</f>
        <v>3327543.04</v>
      </c>
    </row>
    <row r="277" spans="1:7" ht="48.75" customHeight="1">
      <c r="A277" s="19" t="s">
        <v>269</v>
      </c>
      <c r="B277" s="17"/>
      <c r="C277" s="20"/>
      <c r="D277" s="20"/>
      <c r="E277" s="20" t="s">
        <v>226</v>
      </c>
      <c r="F277" s="115">
        <v>2996909</v>
      </c>
      <c r="G277" s="115">
        <v>2996909</v>
      </c>
    </row>
    <row r="278" spans="1:7" ht="0.75" customHeight="1" hidden="1">
      <c r="A278" s="16" t="s">
        <v>93</v>
      </c>
      <c r="B278" s="4"/>
      <c r="C278" s="18"/>
      <c r="D278" s="18" t="s">
        <v>94</v>
      </c>
      <c r="E278" s="18"/>
      <c r="F278" s="115" t="e">
        <f>#REF!</f>
        <v>#REF!</v>
      </c>
      <c r="G278" s="134"/>
    </row>
    <row r="279" spans="1:7" ht="13.5" customHeight="1">
      <c r="A279" s="19" t="s">
        <v>349</v>
      </c>
      <c r="B279" s="17"/>
      <c r="C279" s="20"/>
      <c r="D279" s="20"/>
      <c r="E279" s="20" t="s">
        <v>271</v>
      </c>
      <c r="F279" s="115">
        <v>330634.04</v>
      </c>
      <c r="G279" s="134">
        <v>330634.04</v>
      </c>
    </row>
    <row r="280" spans="1:7" ht="0.75" customHeight="1" hidden="1">
      <c r="A280" s="16" t="s">
        <v>517</v>
      </c>
      <c r="B280" s="4"/>
      <c r="C280" s="20"/>
      <c r="D280" s="20" t="s">
        <v>501</v>
      </c>
      <c r="E280" s="20"/>
      <c r="F280" s="93">
        <f>F281</f>
        <v>0</v>
      </c>
      <c r="G280" s="94"/>
    </row>
    <row r="281" spans="1:7" ht="15.75" hidden="1">
      <c r="A281" s="19" t="s">
        <v>518</v>
      </c>
      <c r="B281" s="4"/>
      <c r="C281" s="20"/>
      <c r="D281" s="20"/>
      <c r="E281" s="20" t="s">
        <v>271</v>
      </c>
      <c r="F281" s="93"/>
      <c r="G281" s="94"/>
    </row>
    <row r="282" spans="1:7" ht="34.5" customHeight="1" hidden="1">
      <c r="A282" s="16" t="s">
        <v>489</v>
      </c>
      <c r="B282" s="4"/>
      <c r="C282" s="54"/>
      <c r="D282" s="18" t="s">
        <v>78</v>
      </c>
      <c r="E282" s="20"/>
      <c r="F282" s="93">
        <f>F285+F283</f>
        <v>0</v>
      </c>
      <c r="G282" s="94"/>
    </row>
    <row r="283" spans="1:7" ht="74.25" customHeight="1" hidden="1">
      <c r="A283" s="65" t="s">
        <v>453</v>
      </c>
      <c r="B283" s="80"/>
      <c r="C283" s="15"/>
      <c r="D283" s="18" t="s">
        <v>371</v>
      </c>
      <c r="E283" s="20"/>
      <c r="F283" s="93">
        <f>F284</f>
        <v>0</v>
      </c>
      <c r="G283" s="94"/>
    </row>
    <row r="284" spans="1:7" ht="22.5" customHeight="1" hidden="1">
      <c r="A284" s="19" t="s">
        <v>380</v>
      </c>
      <c r="B284" s="2"/>
      <c r="C284" s="15"/>
      <c r="D284" s="20"/>
      <c r="E284" s="20" t="s">
        <v>271</v>
      </c>
      <c r="F284" s="93"/>
      <c r="G284" s="94"/>
    </row>
    <row r="285" spans="1:7" ht="104.25" customHeight="1" hidden="1">
      <c r="A285" s="16" t="s">
        <v>457</v>
      </c>
      <c r="B285" s="2"/>
      <c r="C285" s="18"/>
      <c r="D285" s="18" t="s">
        <v>241</v>
      </c>
      <c r="E285" s="18"/>
      <c r="F285" s="93">
        <f>F286</f>
        <v>0</v>
      </c>
      <c r="G285" s="94"/>
    </row>
    <row r="286" spans="1:7" ht="120" customHeight="1" hidden="1">
      <c r="A286" s="16" t="s">
        <v>458</v>
      </c>
      <c r="B286" s="17"/>
      <c r="C286" s="18"/>
      <c r="D286" s="18" t="s">
        <v>276</v>
      </c>
      <c r="E286" s="18"/>
      <c r="F286" s="93">
        <f>F287</f>
        <v>0</v>
      </c>
      <c r="G286" s="94"/>
    </row>
    <row r="287" spans="1:7" ht="0" customHeight="1" hidden="1">
      <c r="A287" s="19" t="s">
        <v>407</v>
      </c>
      <c r="B287" s="17"/>
      <c r="C287" s="20"/>
      <c r="D287" s="20"/>
      <c r="E287" s="20" t="s">
        <v>271</v>
      </c>
      <c r="F287" s="93"/>
      <c r="G287" s="94"/>
    </row>
    <row r="288" spans="1:7" ht="36.75" customHeight="1">
      <c r="A288" s="65" t="s">
        <v>490</v>
      </c>
      <c r="B288" s="4"/>
      <c r="C288" s="20"/>
      <c r="D288" s="18" t="s">
        <v>78</v>
      </c>
      <c r="E288" s="20"/>
      <c r="F288" s="146">
        <f>F289+F291</f>
        <v>70000</v>
      </c>
      <c r="G288" s="93"/>
    </row>
    <row r="289" spans="1:7" ht="47.25" customHeight="1">
      <c r="A289" s="16" t="s">
        <v>597</v>
      </c>
      <c r="B289" s="4"/>
      <c r="C289" s="20"/>
      <c r="D289" s="18" t="s">
        <v>276</v>
      </c>
      <c r="E289" s="20"/>
      <c r="F289" s="93">
        <f>F290</f>
        <v>20000</v>
      </c>
      <c r="G289" s="93">
        <f>G290</f>
        <v>0</v>
      </c>
    </row>
    <row r="290" spans="1:7" ht="36.75" customHeight="1">
      <c r="A290" s="19" t="s">
        <v>272</v>
      </c>
      <c r="B290" s="4"/>
      <c r="C290" s="20"/>
      <c r="D290" s="20"/>
      <c r="E290" s="20" t="s">
        <v>271</v>
      </c>
      <c r="F290" s="93">
        <v>20000</v>
      </c>
      <c r="G290" s="93"/>
    </row>
    <row r="291" spans="1:7" ht="36.75" customHeight="1">
      <c r="A291" s="16" t="s">
        <v>598</v>
      </c>
      <c r="B291" s="4"/>
      <c r="C291" s="20"/>
      <c r="D291" s="18" t="s">
        <v>596</v>
      </c>
      <c r="E291" s="20"/>
      <c r="F291" s="93">
        <f>F292</f>
        <v>50000</v>
      </c>
      <c r="G291" s="93">
        <f>G292</f>
        <v>0</v>
      </c>
    </row>
    <row r="292" spans="1:7" ht="36.75" customHeight="1">
      <c r="A292" s="19" t="s">
        <v>272</v>
      </c>
      <c r="B292" s="4"/>
      <c r="C292" s="20"/>
      <c r="D292" s="20"/>
      <c r="E292" s="20" t="s">
        <v>271</v>
      </c>
      <c r="F292" s="93">
        <v>50000</v>
      </c>
      <c r="G292" s="93"/>
    </row>
    <row r="293" spans="1:7" ht="33" customHeight="1">
      <c r="A293" s="16" t="s">
        <v>350</v>
      </c>
      <c r="B293" s="4"/>
      <c r="C293" s="20"/>
      <c r="D293" s="18" t="s">
        <v>68</v>
      </c>
      <c r="E293" s="20"/>
      <c r="F293" s="93">
        <f>F294+F296+F298</f>
        <v>14456</v>
      </c>
      <c r="G293" s="93">
        <f>G294+G296+G298</f>
        <v>0</v>
      </c>
    </row>
    <row r="294" spans="1:7" ht="42" customHeight="1" hidden="1">
      <c r="A294" s="16" t="s">
        <v>379</v>
      </c>
      <c r="B294" s="4"/>
      <c r="C294" s="20"/>
      <c r="D294" s="18" t="s">
        <v>375</v>
      </c>
      <c r="E294" s="20"/>
      <c r="F294" s="93">
        <f>F295</f>
        <v>0</v>
      </c>
      <c r="G294" s="94"/>
    </row>
    <row r="295" spans="1:7" ht="21.75" customHeight="1" hidden="1">
      <c r="A295" s="19" t="s">
        <v>380</v>
      </c>
      <c r="B295" s="4"/>
      <c r="C295" s="20"/>
      <c r="D295" s="20"/>
      <c r="E295" s="20" t="s">
        <v>271</v>
      </c>
      <c r="F295" s="93"/>
      <c r="G295" s="94"/>
    </row>
    <row r="296" spans="1:7" ht="36.75" customHeight="1">
      <c r="A296" s="16" t="s">
        <v>351</v>
      </c>
      <c r="B296" s="4"/>
      <c r="C296" s="20"/>
      <c r="D296" s="18" t="s">
        <v>352</v>
      </c>
      <c r="E296" s="20"/>
      <c r="F296" s="93">
        <f>F297</f>
        <v>8900</v>
      </c>
      <c r="G296" s="93">
        <f>G297</f>
        <v>0</v>
      </c>
    </row>
    <row r="297" spans="1:7" ht="34.5" customHeight="1">
      <c r="A297" s="19" t="s">
        <v>277</v>
      </c>
      <c r="B297" s="4"/>
      <c r="C297" s="20"/>
      <c r="D297" s="20"/>
      <c r="E297" s="20" t="s">
        <v>271</v>
      </c>
      <c r="F297" s="93">
        <v>8900</v>
      </c>
      <c r="G297" s="93"/>
    </row>
    <row r="298" spans="1:7" ht="24" customHeight="1">
      <c r="A298" s="16" t="s">
        <v>624</v>
      </c>
      <c r="B298" s="4"/>
      <c r="C298" s="20"/>
      <c r="D298" s="18" t="s">
        <v>625</v>
      </c>
      <c r="E298" s="20"/>
      <c r="F298" s="93">
        <f>F299</f>
        <v>5556</v>
      </c>
      <c r="G298" s="93">
        <f>G299</f>
        <v>0</v>
      </c>
    </row>
    <row r="299" spans="1:7" ht="27" customHeight="1">
      <c r="A299" s="19" t="s">
        <v>518</v>
      </c>
      <c r="B299" s="4"/>
      <c r="C299" s="20"/>
      <c r="D299" s="20"/>
      <c r="E299" s="20" t="s">
        <v>271</v>
      </c>
      <c r="F299" s="93">
        <v>5556</v>
      </c>
      <c r="G299" s="93"/>
    </row>
    <row r="300" spans="1:7" ht="19.5" customHeight="1">
      <c r="A300" s="14" t="s">
        <v>29</v>
      </c>
      <c r="B300" s="4"/>
      <c r="C300" s="15" t="s">
        <v>99</v>
      </c>
      <c r="D300" s="15"/>
      <c r="E300" s="15"/>
      <c r="F300" s="95">
        <f>F310+F319+F304+F306+F308</f>
        <v>534100</v>
      </c>
      <c r="G300" s="95">
        <f>G310+G319+G304+G306</f>
        <v>0</v>
      </c>
    </row>
    <row r="301" spans="1:7" ht="1.5" customHeight="1" hidden="1">
      <c r="A301" s="22" t="s">
        <v>176</v>
      </c>
      <c r="B301" s="2"/>
      <c r="C301" s="18"/>
      <c r="D301" s="18">
        <v>1001100</v>
      </c>
      <c r="E301" s="18"/>
      <c r="F301" s="97">
        <f>F302</f>
        <v>2900000</v>
      </c>
      <c r="G301" s="98"/>
    </row>
    <row r="302" spans="1:7" ht="78" customHeight="1" hidden="1">
      <c r="A302" s="22" t="s">
        <v>278</v>
      </c>
      <c r="B302" s="17"/>
      <c r="C302" s="18"/>
      <c r="D302" s="18">
        <v>1001122</v>
      </c>
      <c r="E302" s="18"/>
      <c r="F302" s="93">
        <f>F303</f>
        <v>2900000</v>
      </c>
      <c r="G302" s="94"/>
    </row>
    <row r="303" spans="1:7" ht="1.5" customHeight="1" hidden="1">
      <c r="A303" s="19" t="s">
        <v>265</v>
      </c>
      <c r="B303" s="17"/>
      <c r="C303" s="18"/>
      <c r="D303" s="18"/>
      <c r="E303" s="20" t="s">
        <v>266</v>
      </c>
      <c r="F303" s="97">
        <v>2900000</v>
      </c>
      <c r="G303" s="94"/>
    </row>
    <row r="304" spans="1:7" ht="66.75" customHeight="1" hidden="1">
      <c r="A304" s="16" t="s">
        <v>460</v>
      </c>
      <c r="B304" s="17"/>
      <c r="C304" s="18"/>
      <c r="D304" s="18" t="s">
        <v>428</v>
      </c>
      <c r="E304" s="20"/>
      <c r="F304" s="97">
        <f>F305</f>
        <v>0</v>
      </c>
      <c r="G304" s="94"/>
    </row>
    <row r="305" spans="1:7" ht="30" customHeight="1" hidden="1">
      <c r="A305" s="19" t="s">
        <v>429</v>
      </c>
      <c r="B305" s="17"/>
      <c r="C305" s="18"/>
      <c r="D305" s="18"/>
      <c r="E305" s="20" t="s">
        <v>266</v>
      </c>
      <c r="F305" s="97"/>
      <c r="G305" s="94"/>
    </row>
    <row r="306" spans="1:7" ht="74.25" customHeight="1" hidden="1">
      <c r="A306" s="16" t="s">
        <v>459</v>
      </c>
      <c r="B306" s="17"/>
      <c r="C306" s="18"/>
      <c r="D306" s="18" t="s">
        <v>420</v>
      </c>
      <c r="E306" s="20"/>
      <c r="F306" s="97">
        <f>F307</f>
        <v>0</v>
      </c>
      <c r="G306" s="94"/>
    </row>
    <row r="307" spans="1:7" ht="30" customHeight="1" hidden="1">
      <c r="A307" s="19" t="s">
        <v>429</v>
      </c>
      <c r="B307" s="17"/>
      <c r="C307" s="18"/>
      <c r="D307" s="18"/>
      <c r="E307" s="20" t="s">
        <v>266</v>
      </c>
      <c r="F307" s="97"/>
      <c r="G307" s="94"/>
    </row>
    <row r="308" spans="1:7" ht="23.25" customHeight="1">
      <c r="A308" s="16" t="s">
        <v>666</v>
      </c>
      <c r="B308" s="17"/>
      <c r="C308" s="18"/>
      <c r="D308" s="18" t="s">
        <v>113</v>
      </c>
      <c r="E308" s="20"/>
      <c r="F308" s="97">
        <f>F309</f>
        <v>65000</v>
      </c>
      <c r="G308" s="94"/>
    </row>
    <row r="309" spans="1:7" ht="30" customHeight="1">
      <c r="A309" s="19" t="s">
        <v>684</v>
      </c>
      <c r="B309" s="17"/>
      <c r="C309" s="18"/>
      <c r="D309" s="18"/>
      <c r="E309" s="20" t="s">
        <v>230</v>
      </c>
      <c r="F309" s="97">
        <v>65000</v>
      </c>
      <c r="G309" s="94"/>
    </row>
    <row r="310" spans="1:7" ht="37.5" customHeight="1">
      <c r="A310" s="16" t="s">
        <v>464</v>
      </c>
      <c r="B310" s="17"/>
      <c r="C310" s="18"/>
      <c r="D310" s="18" t="s">
        <v>78</v>
      </c>
      <c r="E310" s="18"/>
      <c r="F310" s="93">
        <f>F311+F314+F317</f>
        <v>369434</v>
      </c>
      <c r="G310" s="93">
        <f>G311+G314+G317</f>
        <v>0</v>
      </c>
    </row>
    <row r="311" spans="1:7" ht="60" customHeight="1">
      <c r="A311" s="25" t="s">
        <v>488</v>
      </c>
      <c r="B311" s="17"/>
      <c r="C311" s="20"/>
      <c r="D311" s="18" t="s">
        <v>279</v>
      </c>
      <c r="E311" s="18"/>
      <c r="F311" s="93">
        <f>F312</f>
        <v>236000</v>
      </c>
      <c r="G311" s="93">
        <f>G312</f>
        <v>0</v>
      </c>
    </row>
    <row r="312" spans="1:7" ht="69.75" customHeight="1">
      <c r="A312" s="22" t="s">
        <v>461</v>
      </c>
      <c r="B312" s="4"/>
      <c r="C312" s="18"/>
      <c r="D312" s="18" t="s">
        <v>414</v>
      </c>
      <c r="E312" s="18"/>
      <c r="F312" s="97">
        <f>F313</f>
        <v>236000</v>
      </c>
      <c r="G312" s="97">
        <f>G313</f>
        <v>0</v>
      </c>
    </row>
    <row r="313" spans="1:7" ht="54.75" customHeight="1">
      <c r="A313" s="19" t="s">
        <v>229</v>
      </c>
      <c r="B313" s="17"/>
      <c r="C313" s="20"/>
      <c r="D313" s="20"/>
      <c r="E313" s="20" t="s">
        <v>230</v>
      </c>
      <c r="F313" s="93">
        <v>236000</v>
      </c>
      <c r="G313" s="93"/>
    </row>
    <row r="314" spans="1:7" ht="244.5" customHeight="1" hidden="1">
      <c r="A314" s="16" t="s">
        <v>462</v>
      </c>
      <c r="B314" s="4"/>
      <c r="C314" s="20"/>
      <c r="D314" s="18" t="s">
        <v>280</v>
      </c>
      <c r="E314" s="20"/>
      <c r="F314" s="93">
        <f>F315</f>
        <v>0</v>
      </c>
      <c r="G314" s="94"/>
    </row>
    <row r="315" spans="1:7" ht="249" customHeight="1" hidden="1">
      <c r="A315" s="16" t="s">
        <v>463</v>
      </c>
      <c r="B315" s="4"/>
      <c r="C315" s="20"/>
      <c r="D315" s="18" t="s">
        <v>281</v>
      </c>
      <c r="E315" s="20"/>
      <c r="F315" s="93">
        <f>F316</f>
        <v>0</v>
      </c>
      <c r="G315" s="94"/>
    </row>
    <row r="316" spans="1:7" ht="53.25" customHeight="1" hidden="1">
      <c r="A316" s="19" t="s">
        <v>229</v>
      </c>
      <c r="B316" s="4"/>
      <c r="C316" s="20"/>
      <c r="D316" s="20"/>
      <c r="E316" s="20" t="s">
        <v>230</v>
      </c>
      <c r="F316" s="93"/>
      <c r="G316" s="94"/>
    </row>
    <row r="317" spans="1:7" ht="82.5" customHeight="1">
      <c r="A317" s="16" t="s">
        <v>618</v>
      </c>
      <c r="B317" s="4"/>
      <c r="C317" s="20"/>
      <c r="D317" s="18" t="s">
        <v>281</v>
      </c>
      <c r="E317" s="20"/>
      <c r="F317" s="93">
        <f>F318</f>
        <v>133434</v>
      </c>
      <c r="G317" s="93">
        <f>G318</f>
        <v>0</v>
      </c>
    </row>
    <row r="318" spans="1:7" ht="53.25" customHeight="1">
      <c r="A318" s="19" t="s">
        <v>229</v>
      </c>
      <c r="B318" s="4"/>
      <c r="C318" s="20"/>
      <c r="D318" s="20"/>
      <c r="E318" s="20" t="s">
        <v>230</v>
      </c>
      <c r="F318" s="93">
        <v>133434</v>
      </c>
      <c r="G318" s="93"/>
    </row>
    <row r="319" spans="1:7" ht="18" customHeight="1">
      <c r="A319" s="16" t="s">
        <v>67</v>
      </c>
      <c r="B319" s="4"/>
      <c r="C319" s="18"/>
      <c r="D319" s="18" t="s">
        <v>68</v>
      </c>
      <c r="E319" s="20"/>
      <c r="F319" s="93">
        <f>F320+F323</f>
        <v>99666</v>
      </c>
      <c r="G319" s="93">
        <f>G320+G323</f>
        <v>0</v>
      </c>
    </row>
    <row r="320" spans="1:7" ht="30.75" customHeight="1">
      <c r="A320" s="16" t="s">
        <v>282</v>
      </c>
      <c r="B320" s="17"/>
      <c r="C320" s="20"/>
      <c r="D320" s="18" t="s">
        <v>208</v>
      </c>
      <c r="E320" s="20"/>
      <c r="F320" s="97">
        <f>F321</f>
        <v>29666</v>
      </c>
      <c r="G320" s="97">
        <f>G321</f>
        <v>0</v>
      </c>
    </row>
    <row r="321" spans="1:7" ht="77.25" customHeight="1">
      <c r="A321" s="16" t="s">
        <v>491</v>
      </c>
      <c r="B321" s="4"/>
      <c r="C321" s="18"/>
      <c r="D321" s="18" t="s">
        <v>283</v>
      </c>
      <c r="E321" s="18"/>
      <c r="F321" s="93">
        <f>F322</f>
        <v>29666</v>
      </c>
      <c r="G321" s="93">
        <f>G322</f>
        <v>0</v>
      </c>
    </row>
    <row r="322" spans="1:7" ht="52.5" customHeight="1">
      <c r="A322" s="19" t="s">
        <v>229</v>
      </c>
      <c r="B322" s="17"/>
      <c r="C322" s="18"/>
      <c r="D322" s="18"/>
      <c r="E322" s="20" t="s">
        <v>230</v>
      </c>
      <c r="F322" s="93">
        <v>29666</v>
      </c>
      <c r="G322" s="93"/>
    </row>
    <row r="323" spans="1:7" ht="87.75" customHeight="1">
      <c r="A323" s="16" t="s">
        <v>487</v>
      </c>
      <c r="B323" s="17"/>
      <c r="C323" s="20"/>
      <c r="D323" s="18" t="s">
        <v>214</v>
      </c>
      <c r="E323" s="20"/>
      <c r="F323" s="93">
        <f>F324</f>
        <v>70000</v>
      </c>
      <c r="G323" s="93">
        <f>G324</f>
        <v>0</v>
      </c>
    </row>
    <row r="324" spans="1:7" ht="53.25" customHeight="1">
      <c r="A324" s="19" t="s">
        <v>229</v>
      </c>
      <c r="B324" s="4"/>
      <c r="C324" s="20"/>
      <c r="D324" s="20"/>
      <c r="E324" s="20" t="s">
        <v>230</v>
      </c>
      <c r="F324" s="93">
        <v>70000</v>
      </c>
      <c r="G324" s="93"/>
    </row>
    <row r="325" spans="1:7" ht="27" customHeight="1">
      <c r="A325" s="14" t="s">
        <v>382</v>
      </c>
      <c r="B325" s="4"/>
      <c r="C325" s="15" t="s">
        <v>186</v>
      </c>
      <c r="D325" s="20"/>
      <c r="E325" s="20"/>
      <c r="F325" s="95">
        <f>F328+F330+F326</f>
        <v>3091827</v>
      </c>
      <c r="G325" s="96">
        <f>G326+G328+G330</f>
        <v>2996227</v>
      </c>
    </row>
    <row r="326" spans="1:7" ht="47.25" customHeight="1">
      <c r="A326" s="16" t="s">
        <v>519</v>
      </c>
      <c r="B326" s="4"/>
      <c r="C326" s="15"/>
      <c r="D326" s="18" t="s">
        <v>322</v>
      </c>
      <c r="E326" s="20"/>
      <c r="F326" s="93">
        <f>F327</f>
        <v>2996227</v>
      </c>
      <c r="G326" s="94">
        <f>G327</f>
        <v>2996227</v>
      </c>
    </row>
    <row r="327" spans="1:7" ht="42.75" customHeight="1">
      <c r="A327" s="19" t="s">
        <v>431</v>
      </c>
      <c r="B327" s="4"/>
      <c r="C327" s="15"/>
      <c r="D327" s="20"/>
      <c r="E327" s="20" t="s">
        <v>345</v>
      </c>
      <c r="F327" s="93">
        <v>2996227</v>
      </c>
      <c r="G327" s="93">
        <v>2996227</v>
      </c>
    </row>
    <row r="328" spans="1:7" ht="57" customHeight="1">
      <c r="A328" s="16" t="s">
        <v>485</v>
      </c>
      <c r="B328" s="4"/>
      <c r="C328" s="20"/>
      <c r="D328" s="18" t="s">
        <v>187</v>
      </c>
      <c r="E328" s="20"/>
      <c r="F328" s="93">
        <f>F329</f>
        <v>86000</v>
      </c>
      <c r="G328" s="93">
        <f>G329</f>
        <v>0</v>
      </c>
    </row>
    <row r="329" spans="1:7" ht="36" customHeight="1">
      <c r="A329" s="19" t="s">
        <v>383</v>
      </c>
      <c r="B329" s="4"/>
      <c r="C329" s="20"/>
      <c r="D329" s="20"/>
      <c r="E329" s="20" t="s">
        <v>234</v>
      </c>
      <c r="F329" s="93">
        <v>86000</v>
      </c>
      <c r="G329" s="93"/>
    </row>
    <row r="330" spans="1:7" ht="54.75" customHeight="1">
      <c r="A330" s="16" t="s">
        <v>486</v>
      </c>
      <c r="B330" s="4"/>
      <c r="C330" s="20"/>
      <c r="D330" s="18" t="s">
        <v>211</v>
      </c>
      <c r="E330" s="20"/>
      <c r="F330" s="93">
        <f>F331</f>
        <v>9600</v>
      </c>
      <c r="G330" s="93">
        <f>G331</f>
        <v>0</v>
      </c>
    </row>
    <row r="331" spans="1:7" ht="36" customHeight="1">
      <c r="A331" s="19" t="s">
        <v>288</v>
      </c>
      <c r="B331" s="4"/>
      <c r="C331" s="20"/>
      <c r="D331" s="20"/>
      <c r="E331" s="20" t="s">
        <v>234</v>
      </c>
      <c r="F331" s="93">
        <v>9600</v>
      </c>
      <c r="G331" s="93"/>
    </row>
    <row r="332" spans="1:7" ht="18.75" customHeight="1">
      <c r="A332" s="14" t="s">
        <v>31</v>
      </c>
      <c r="B332" s="4"/>
      <c r="C332" s="15" t="s">
        <v>103</v>
      </c>
      <c r="D332" s="15"/>
      <c r="E332" s="15"/>
      <c r="F332" s="95">
        <f aca="true" t="shared" si="2" ref="F332:G334">F333</f>
        <v>80000</v>
      </c>
      <c r="G332" s="95">
        <f t="shared" si="2"/>
        <v>0</v>
      </c>
    </row>
    <row r="333" spans="1:7" ht="18.75" customHeight="1">
      <c r="A333" s="16" t="s">
        <v>77</v>
      </c>
      <c r="B333" s="2"/>
      <c r="C333" s="18"/>
      <c r="D333" s="18" t="s">
        <v>68</v>
      </c>
      <c r="E333" s="18"/>
      <c r="F333" s="93">
        <f t="shared" si="2"/>
        <v>80000</v>
      </c>
      <c r="G333" s="93">
        <f t="shared" si="2"/>
        <v>0</v>
      </c>
    </row>
    <row r="334" spans="1:7" ht="45" customHeight="1">
      <c r="A334" s="16" t="s">
        <v>286</v>
      </c>
      <c r="B334" s="17"/>
      <c r="C334" s="18"/>
      <c r="D334" s="18" t="s">
        <v>284</v>
      </c>
      <c r="E334" s="18"/>
      <c r="F334" s="93">
        <f t="shared" si="2"/>
        <v>80000</v>
      </c>
      <c r="G334" s="93">
        <f t="shared" si="2"/>
        <v>0</v>
      </c>
    </row>
    <row r="335" spans="1:7" ht="37.5" customHeight="1">
      <c r="A335" s="19" t="s">
        <v>287</v>
      </c>
      <c r="B335" s="17"/>
      <c r="C335" s="20"/>
      <c r="D335" s="20"/>
      <c r="E335" s="20" t="s">
        <v>285</v>
      </c>
      <c r="F335" s="93">
        <v>80000</v>
      </c>
      <c r="G335" s="93"/>
    </row>
    <row r="336" spans="1:7" ht="18.75" customHeight="1">
      <c r="A336" s="14" t="s">
        <v>159</v>
      </c>
      <c r="B336" s="4"/>
      <c r="C336" s="27">
        <v>1102</v>
      </c>
      <c r="D336" s="27"/>
      <c r="E336" s="27"/>
      <c r="F336" s="96">
        <f>F337+F340+F342+F344+F346</f>
        <v>2523723</v>
      </c>
      <c r="G336" s="96">
        <f>G337</f>
        <v>337840</v>
      </c>
    </row>
    <row r="337" spans="1:7" ht="27.75" customHeight="1">
      <c r="A337" s="16" t="s">
        <v>95</v>
      </c>
      <c r="B337" s="26"/>
      <c r="C337" s="18"/>
      <c r="D337" s="18" t="s">
        <v>96</v>
      </c>
      <c r="E337" s="18"/>
      <c r="F337" s="94">
        <f>F338</f>
        <v>337840</v>
      </c>
      <c r="G337" s="94">
        <f>G338</f>
        <v>337840</v>
      </c>
    </row>
    <row r="338" spans="1:7" ht="48" customHeight="1">
      <c r="A338" s="16" t="s">
        <v>97</v>
      </c>
      <c r="B338" s="17"/>
      <c r="C338" s="18"/>
      <c r="D338" s="18" t="s">
        <v>98</v>
      </c>
      <c r="E338" s="18"/>
      <c r="F338" s="94">
        <f>F339</f>
        <v>337840</v>
      </c>
      <c r="G338" s="94">
        <f>G339</f>
        <v>337840</v>
      </c>
    </row>
    <row r="339" spans="1:7" ht="33" customHeight="1">
      <c r="A339" s="19" t="s">
        <v>288</v>
      </c>
      <c r="B339" s="17"/>
      <c r="C339" s="20"/>
      <c r="D339" s="20"/>
      <c r="E339" s="20" t="s">
        <v>234</v>
      </c>
      <c r="F339" s="94">
        <f>300000+37840</f>
        <v>337840</v>
      </c>
      <c r="G339" s="94">
        <v>337840</v>
      </c>
    </row>
    <row r="340" spans="1:7" ht="162.75" customHeight="1" hidden="1">
      <c r="A340" s="65" t="s">
        <v>484</v>
      </c>
      <c r="B340" s="4"/>
      <c r="C340" s="20"/>
      <c r="D340" s="18" t="s">
        <v>430</v>
      </c>
      <c r="E340" s="20"/>
      <c r="F340" s="94">
        <f>F341</f>
        <v>0</v>
      </c>
      <c r="G340" s="94"/>
    </row>
    <row r="341" spans="1:7" ht="69.75" customHeight="1" hidden="1">
      <c r="A341" s="66" t="s">
        <v>431</v>
      </c>
      <c r="B341" s="4"/>
      <c r="C341" s="20"/>
      <c r="D341" s="20"/>
      <c r="E341" s="20" t="s">
        <v>345</v>
      </c>
      <c r="F341" s="94"/>
      <c r="G341" s="94"/>
    </row>
    <row r="342" spans="1:7" ht="81" customHeight="1" hidden="1">
      <c r="A342" s="65" t="s">
        <v>483</v>
      </c>
      <c r="B342" s="4"/>
      <c r="C342" s="18"/>
      <c r="D342" s="18" t="s">
        <v>443</v>
      </c>
      <c r="E342" s="20"/>
      <c r="F342" s="94">
        <f>F343</f>
        <v>0</v>
      </c>
      <c r="G342" s="94"/>
    </row>
    <row r="343" spans="1:7" ht="53.25" customHeight="1" hidden="1">
      <c r="A343" s="66" t="s">
        <v>444</v>
      </c>
      <c r="B343" s="17"/>
      <c r="C343" s="20"/>
      <c r="D343" s="20"/>
      <c r="E343" s="20" t="s">
        <v>345</v>
      </c>
      <c r="F343" s="94"/>
      <c r="G343" s="94"/>
    </row>
    <row r="344" spans="1:7" ht="68.25" customHeight="1">
      <c r="A344" s="74" t="s">
        <v>639</v>
      </c>
      <c r="B344" s="4"/>
      <c r="C344" s="20"/>
      <c r="D344" s="18" t="s">
        <v>430</v>
      </c>
      <c r="E344" s="20"/>
      <c r="F344" s="94">
        <f>F345</f>
        <v>1900000</v>
      </c>
      <c r="G344" s="94">
        <f>G345</f>
        <v>0</v>
      </c>
    </row>
    <row r="345" spans="1:7" ht="50.25" customHeight="1">
      <c r="A345" s="73" t="s">
        <v>431</v>
      </c>
      <c r="B345" s="4"/>
      <c r="C345" s="20"/>
      <c r="D345" s="20"/>
      <c r="E345" s="20" t="s">
        <v>345</v>
      </c>
      <c r="F345" s="94">
        <v>1900000</v>
      </c>
      <c r="G345" s="94"/>
    </row>
    <row r="346" spans="1:7" ht="53.25" customHeight="1">
      <c r="A346" s="74" t="s">
        <v>640</v>
      </c>
      <c r="B346" s="4"/>
      <c r="C346" s="20"/>
      <c r="D346" s="18" t="s">
        <v>443</v>
      </c>
      <c r="E346" s="20"/>
      <c r="F346" s="94">
        <f>F347</f>
        <v>285883</v>
      </c>
      <c r="G346" s="94">
        <f>G347</f>
        <v>0</v>
      </c>
    </row>
    <row r="347" spans="1:7" ht="45.75" customHeight="1">
      <c r="A347" s="73" t="s">
        <v>431</v>
      </c>
      <c r="B347" s="4"/>
      <c r="C347" s="20"/>
      <c r="D347" s="20"/>
      <c r="E347" s="20" t="s">
        <v>345</v>
      </c>
      <c r="F347" s="94">
        <v>285883</v>
      </c>
      <c r="G347" s="94"/>
    </row>
    <row r="348" spans="1:7" ht="34.5" customHeight="1">
      <c r="A348" s="14" t="s">
        <v>24</v>
      </c>
      <c r="B348" s="4"/>
      <c r="C348" s="27">
        <v>1202</v>
      </c>
      <c r="D348" s="27"/>
      <c r="E348" s="27"/>
      <c r="F348" s="96">
        <f>F349</f>
        <v>1440000</v>
      </c>
      <c r="G348" s="94"/>
    </row>
    <row r="349" spans="1:7" ht="24.75" customHeight="1">
      <c r="A349" s="16" t="s">
        <v>158</v>
      </c>
      <c r="B349" s="26"/>
      <c r="C349" s="18"/>
      <c r="D349" s="18" t="s">
        <v>218</v>
      </c>
      <c r="E349" s="18"/>
      <c r="F349" s="94">
        <f>F350</f>
        <v>1440000</v>
      </c>
      <c r="G349" s="94"/>
    </row>
    <row r="350" spans="1:7" ht="41.25" customHeight="1">
      <c r="A350" s="16" t="s">
        <v>193</v>
      </c>
      <c r="B350" s="17"/>
      <c r="C350" s="18"/>
      <c r="D350" s="18" t="s">
        <v>219</v>
      </c>
      <c r="E350" s="18"/>
      <c r="F350" s="94">
        <f>F351</f>
        <v>1440000</v>
      </c>
      <c r="G350" s="94"/>
    </row>
    <row r="351" spans="1:7" ht="48" thickBot="1">
      <c r="A351" s="62" t="s">
        <v>408</v>
      </c>
      <c r="B351" s="17"/>
      <c r="C351" s="45"/>
      <c r="D351" s="45"/>
      <c r="E351" s="45" t="s">
        <v>289</v>
      </c>
      <c r="F351" s="99">
        <v>1440000</v>
      </c>
      <c r="G351" s="99"/>
    </row>
    <row r="352" spans="1:7" s="13" customFormat="1" ht="57.75" customHeight="1">
      <c r="A352" s="86" t="s">
        <v>195</v>
      </c>
      <c r="B352" s="160">
        <v>705</v>
      </c>
      <c r="C352" s="88"/>
      <c r="D352" s="88"/>
      <c r="E352" s="88"/>
      <c r="F352" s="136">
        <f>F384+F392+F409+F434+F451+F455+F442+F461+F466+F353+F367+F371+F388+F357+F427+F406+F475</f>
        <v>103847126.11</v>
      </c>
      <c r="G352" s="137">
        <f>G371+G388+G392+G406+G409+G427+G434</f>
        <v>0</v>
      </c>
    </row>
    <row r="353" spans="1:7" s="13" customFormat="1" ht="52.5" customHeight="1" hidden="1">
      <c r="A353" s="85" t="s">
        <v>432</v>
      </c>
      <c r="B353" s="87" t="s">
        <v>105</v>
      </c>
      <c r="C353" s="71" t="s">
        <v>35</v>
      </c>
      <c r="D353" s="84"/>
      <c r="E353" s="71"/>
      <c r="F353" s="100"/>
      <c r="G353" s="101"/>
    </row>
    <row r="354" spans="1:7" s="13" customFormat="1" ht="110.25" customHeight="1" hidden="1">
      <c r="A354" s="85" t="s">
        <v>433</v>
      </c>
      <c r="B354" s="83"/>
      <c r="C354" s="71" t="s">
        <v>37</v>
      </c>
      <c r="D354" s="84"/>
      <c r="E354" s="71"/>
      <c r="F354" s="100">
        <f>F355</f>
        <v>0</v>
      </c>
      <c r="G354" s="101"/>
    </row>
    <row r="355" spans="1:7" s="13" customFormat="1" ht="30" customHeight="1" hidden="1">
      <c r="A355" s="85" t="s">
        <v>434</v>
      </c>
      <c r="B355" s="83"/>
      <c r="C355" s="84"/>
      <c r="D355" s="84"/>
      <c r="E355" s="71"/>
      <c r="F355" s="100">
        <f>F356</f>
        <v>0</v>
      </c>
      <c r="G355" s="101"/>
    </row>
    <row r="356" spans="1:7" s="13" customFormat="1" ht="35.25" customHeight="1" hidden="1">
      <c r="A356" s="82" t="s">
        <v>435</v>
      </c>
      <c r="B356" s="83"/>
      <c r="C356" s="84"/>
      <c r="D356" s="84"/>
      <c r="E356" s="84"/>
      <c r="F356" s="100"/>
      <c r="G356" s="101"/>
    </row>
    <row r="357" spans="1:7" ht="48.75" customHeight="1">
      <c r="A357" s="49" t="s">
        <v>106</v>
      </c>
      <c r="B357" s="83"/>
      <c r="C357" s="47" t="s">
        <v>38</v>
      </c>
      <c r="D357" s="47"/>
      <c r="E357" s="47"/>
      <c r="F357" s="91">
        <f>F358</f>
        <v>4457711</v>
      </c>
      <c r="G357" s="92"/>
    </row>
    <row r="358" spans="1:7" ht="57" customHeight="1">
      <c r="A358" s="16" t="s">
        <v>56</v>
      </c>
      <c r="B358" s="50"/>
      <c r="C358" s="18"/>
      <c r="D358" s="18" t="s">
        <v>57</v>
      </c>
      <c r="E358" s="18"/>
      <c r="F358" s="93">
        <f>F359</f>
        <v>4457711</v>
      </c>
      <c r="G358" s="94"/>
    </row>
    <row r="359" spans="1:7" ht="22.5" customHeight="1">
      <c r="A359" s="16" t="s">
        <v>61</v>
      </c>
      <c r="B359" s="17"/>
      <c r="C359" s="18"/>
      <c r="D359" s="18" t="s">
        <v>62</v>
      </c>
      <c r="E359" s="20"/>
      <c r="F359" s="93">
        <f>F360+F361+F362+F363+F364+F365</f>
        <v>4457711</v>
      </c>
      <c r="G359" s="94"/>
    </row>
    <row r="360" spans="1:7" ht="24.75" customHeight="1">
      <c r="A360" s="56" t="s">
        <v>250</v>
      </c>
      <c r="B360" s="17"/>
      <c r="C360" s="20"/>
      <c r="D360" s="20"/>
      <c r="E360" s="20" t="s">
        <v>247</v>
      </c>
      <c r="F360" s="93">
        <v>4139526</v>
      </c>
      <c r="G360" s="94"/>
    </row>
    <row r="361" spans="1:7" ht="27.75" customHeight="1">
      <c r="A361" s="56" t="s">
        <v>255</v>
      </c>
      <c r="B361" s="20"/>
      <c r="C361" s="20"/>
      <c r="D361" s="20"/>
      <c r="E361" s="20" t="s">
        <v>254</v>
      </c>
      <c r="F361" s="93">
        <v>600</v>
      </c>
      <c r="G361" s="94"/>
    </row>
    <row r="362" spans="1:7" ht="30.75" customHeight="1">
      <c r="A362" s="56" t="s">
        <v>409</v>
      </c>
      <c r="B362" s="20"/>
      <c r="C362" s="20"/>
      <c r="D362" s="20"/>
      <c r="E362" s="20" t="s">
        <v>233</v>
      </c>
      <c r="F362" s="93">
        <v>107201</v>
      </c>
      <c r="G362" s="94"/>
    </row>
    <row r="363" spans="1:7" ht="36.75" customHeight="1">
      <c r="A363" s="56" t="s">
        <v>251</v>
      </c>
      <c r="B363" s="20"/>
      <c r="C363" s="20"/>
      <c r="D363" s="20"/>
      <c r="E363" s="20" t="s">
        <v>234</v>
      </c>
      <c r="F363" s="93">
        <v>200230</v>
      </c>
      <c r="G363" s="94"/>
    </row>
    <row r="364" spans="1:7" ht="39" customHeight="1">
      <c r="A364" s="56" t="s">
        <v>252</v>
      </c>
      <c r="B364" s="20"/>
      <c r="C364" s="20"/>
      <c r="D364" s="20"/>
      <c r="E364" s="20" t="s">
        <v>248</v>
      </c>
      <c r="F364" s="93">
        <v>6974</v>
      </c>
      <c r="G364" s="94"/>
    </row>
    <row r="365" spans="1:7" ht="24" customHeight="1">
      <c r="A365" s="56" t="s">
        <v>253</v>
      </c>
      <c r="B365" s="20"/>
      <c r="C365" s="20"/>
      <c r="D365" s="20"/>
      <c r="E365" s="20" t="s">
        <v>249</v>
      </c>
      <c r="F365" s="93">
        <v>3180</v>
      </c>
      <c r="G365" s="94"/>
    </row>
    <row r="366" spans="1:7" ht="15.75" hidden="1">
      <c r="A366" s="19"/>
      <c r="B366" s="20"/>
      <c r="C366" s="20"/>
      <c r="D366" s="20"/>
      <c r="E366" s="20"/>
      <c r="F366" s="93"/>
      <c r="G366" s="94"/>
    </row>
    <row r="367" spans="1:7" ht="18" customHeight="1">
      <c r="A367" s="14" t="s">
        <v>8</v>
      </c>
      <c r="B367" s="4"/>
      <c r="C367" s="15" t="s">
        <v>39</v>
      </c>
      <c r="D367" s="15"/>
      <c r="E367" s="15"/>
      <c r="F367" s="117">
        <f>F368</f>
        <v>414714.76</v>
      </c>
      <c r="G367" s="134"/>
    </row>
    <row r="368" spans="1:7" ht="15.75">
      <c r="A368" s="16" t="s">
        <v>8</v>
      </c>
      <c r="B368" s="2"/>
      <c r="C368" s="18"/>
      <c r="D368" s="18" t="s">
        <v>111</v>
      </c>
      <c r="E368" s="18"/>
      <c r="F368" s="115">
        <f>F369</f>
        <v>414714.76</v>
      </c>
      <c r="G368" s="94"/>
    </row>
    <row r="369" spans="1:7" ht="15.75">
      <c r="A369" s="16" t="s">
        <v>112</v>
      </c>
      <c r="B369" s="17"/>
      <c r="C369" s="18"/>
      <c r="D369" s="18" t="s">
        <v>113</v>
      </c>
      <c r="E369" s="18"/>
      <c r="F369" s="115">
        <f>F370</f>
        <v>414714.76</v>
      </c>
      <c r="G369" s="94"/>
    </row>
    <row r="370" spans="1:7" ht="15.75">
      <c r="A370" s="19" t="s">
        <v>256</v>
      </c>
      <c r="B370" s="17"/>
      <c r="C370" s="20"/>
      <c r="D370" s="20"/>
      <c r="E370" s="20" t="s">
        <v>257</v>
      </c>
      <c r="F370" s="115">
        <v>414714.76</v>
      </c>
      <c r="G370" s="94"/>
    </row>
    <row r="371" spans="1:7" ht="15" customHeight="1">
      <c r="A371" s="14" t="s">
        <v>7</v>
      </c>
      <c r="B371" s="4"/>
      <c r="C371" s="15" t="s">
        <v>153</v>
      </c>
      <c r="D371" s="15"/>
      <c r="E371" s="15"/>
      <c r="F371" s="117">
        <f>F372+F379+F375</f>
        <v>382800</v>
      </c>
      <c r="G371" s="94">
        <f>G372+G379</f>
        <v>0</v>
      </c>
    </row>
    <row r="372" spans="1:7" ht="36" customHeight="1">
      <c r="A372" s="16" t="s">
        <v>177</v>
      </c>
      <c r="B372" s="2"/>
      <c r="C372" s="18"/>
      <c r="D372" s="18" t="s">
        <v>178</v>
      </c>
      <c r="E372" s="18"/>
      <c r="F372" s="93">
        <f>F373</f>
        <v>377000</v>
      </c>
      <c r="G372" s="94"/>
    </row>
    <row r="373" spans="1:7" ht="30" customHeight="1">
      <c r="A373" s="16" t="s">
        <v>149</v>
      </c>
      <c r="B373" s="17"/>
      <c r="C373" s="18"/>
      <c r="D373" s="18" t="s">
        <v>152</v>
      </c>
      <c r="E373" s="18"/>
      <c r="F373" s="93">
        <f>F374</f>
        <v>377000</v>
      </c>
      <c r="G373" s="94"/>
    </row>
    <row r="374" spans="1:7" ht="30" customHeight="1">
      <c r="A374" s="19" t="s">
        <v>258</v>
      </c>
      <c r="B374" s="17"/>
      <c r="C374" s="20"/>
      <c r="D374" s="20"/>
      <c r="E374" s="20" t="s">
        <v>233</v>
      </c>
      <c r="F374" s="93">
        <v>377000</v>
      </c>
      <c r="G374" s="94"/>
    </row>
    <row r="375" spans="1:7" ht="30" customHeight="1" hidden="1">
      <c r="A375" s="74" t="s">
        <v>520</v>
      </c>
      <c r="B375" s="4"/>
      <c r="C375" s="20"/>
      <c r="D375" s="20" t="s">
        <v>501</v>
      </c>
      <c r="E375" s="20"/>
      <c r="F375" s="93">
        <f>F376+F377+F378</f>
        <v>0</v>
      </c>
      <c r="G375" s="94"/>
    </row>
    <row r="376" spans="1:7" ht="30" customHeight="1" hidden="1">
      <c r="A376" s="73" t="s">
        <v>521</v>
      </c>
      <c r="B376" s="4"/>
      <c r="C376" s="20"/>
      <c r="D376" s="20"/>
      <c r="E376" s="20" t="s">
        <v>233</v>
      </c>
      <c r="F376" s="93"/>
      <c r="G376" s="94"/>
    </row>
    <row r="377" spans="1:7" ht="30" customHeight="1" hidden="1">
      <c r="A377" s="73" t="s">
        <v>522</v>
      </c>
      <c r="B377" s="4"/>
      <c r="C377" s="20"/>
      <c r="D377" s="20"/>
      <c r="E377" s="20" t="s">
        <v>234</v>
      </c>
      <c r="F377" s="93"/>
      <c r="G377" s="94"/>
    </row>
    <row r="378" spans="1:7" ht="62.25" customHeight="1" hidden="1">
      <c r="A378" s="73" t="s">
        <v>438</v>
      </c>
      <c r="B378" s="4"/>
      <c r="C378" s="20"/>
      <c r="D378" s="20"/>
      <c r="E378" s="20" t="s">
        <v>341</v>
      </c>
      <c r="F378" s="93"/>
      <c r="G378" s="94"/>
    </row>
    <row r="379" spans="1:7" ht="39" customHeight="1">
      <c r="A379" s="74" t="s">
        <v>384</v>
      </c>
      <c r="B379" s="4"/>
      <c r="C379" s="20"/>
      <c r="D379" s="18" t="s">
        <v>385</v>
      </c>
      <c r="E379" s="20"/>
      <c r="F379" s="93">
        <f>F383+F381+F382+F380</f>
        <v>5800</v>
      </c>
      <c r="G379" s="93">
        <f>G383+G381+G382+G380</f>
        <v>0</v>
      </c>
    </row>
    <row r="380" spans="1:7" ht="30" customHeight="1">
      <c r="A380" s="73" t="s">
        <v>641</v>
      </c>
      <c r="B380" s="4"/>
      <c r="C380" s="20"/>
      <c r="D380" s="18"/>
      <c r="E380" s="20" t="s">
        <v>234</v>
      </c>
      <c r="F380" s="93">
        <v>5800</v>
      </c>
      <c r="G380" s="93"/>
    </row>
    <row r="381" spans="1:7" ht="36" customHeight="1" hidden="1">
      <c r="A381" s="73" t="s">
        <v>552</v>
      </c>
      <c r="B381" s="4"/>
      <c r="C381" s="20"/>
      <c r="D381" s="18"/>
      <c r="E381" s="20" t="s">
        <v>257</v>
      </c>
      <c r="F381" s="93">
        <v>0</v>
      </c>
      <c r="G381" s="93"/>
    </row>
    <row r="382" spans="1:7" ht="41.25" customHeight="1" hidden="1">
      <c r="A382" s="73" t="s">
        <v>496</v>
      </c>
      <c r="B382" s="4"/>
      <c r="C382" s="20"/>
      <c r="D382" s="18"/>
      <c r="E382" s="20" t="s">
        <v>234</v>
      </c>
      <c r="F382" s="93"/>
      <c r="G382" s="94"/>
    </row>
    <row r="383" spans="1:7" ht="21" customHeight="1" hidden="1">
      <c r="A383" s="73" t="s">
        <v>523</v>
      </c>
      <c r="B383" s="4"/>
      <c r="C383" s="20"/>
      <c r="D383" s="20"/>
      <c r="E383" s="20" t="s">
        <v>416</v>
      </c>
      <c r="F383" s="93"/>
      <c r="G383" s="94"/>
    </row>
    <row r="384" spans="1:7" s="21" customFormat="1" ht="15.75">
      <c r="A384" s="64" t="s">
        <v>156</v>
      </c>
      <c r="B384" s="4"/>
      <c r="C384" s="15" t="s">
        <v>155</v>
      </c>
      <c r="D384" s="15"/>
      <c r="E384" s="15"/>
      <c r="F384" s="95">
        <f>F386</f>
        <v>114000</v>
      </c>
      <c r="G384" s="96"/>
    </row>
    <row r="385" spans="1:7" s="21" customFormat="1" ht="38.25" customHeight="1">
      <c r="A385" s="58" t="s">
        <v>56</v>
      </c>
      <c r="B385" s="2"/>
      <c r="C385" s="15"/>
      <c r="D385" s="18" t="s">
        <v>259</v>
      </c>
      <c r="E385" s="15"/>
      <c r="F385" s="93">
        <f>F386</f>
        <v>114000</v>
      </c>
      <c r="G385" s="96"/>
    </row>
    <row r="386" spans="1:7" ht="40.5" customHeight="1">
      <c r="A386" s="16" t="s">
        <v>119</v>
      </c>
      <c r="B386" s="2"/>
      <c r="C386" s="18"/>
      <c r="D386" s="18" t="s">
        <v>120</v>
      </c>
      <c r="E386" s="18"/>
      <c r="F386" s="97">
        <f>F387</f>
        <v>114000</v>
      </c>
      <c r="G386" s="94"/>
    </row>
    <row r="387" spans="1:7" ht="24.75" customHeight="1">
      <c r="A387" s="19" t="s">
        <v>324</v>
      </c>
      <c r="B387" s="17"/>
      <c r="C387" s="20"/>
      <c r="D387" s="20"/>
      <c r="E387" s="20" t="s">
        <v>323</v>
      </c>
      <c r="F387" s="93">
        <v>114000</v>
      </c>
      <c r="G387" s="94"/>
    </row>
    <row r="388" spans="1:7" ht="36" customHeight="1">
      <c r="A388" s="14" t="s">
        <v>558</v>
      </c>
      <c r="B388" s="4"/>
      <c r="C388" s="15" t="s">
        <v>40</v>
      </c>
      <c r="D388" s="20"/>
      <c r="E388" s="20"/>
      <c r="F388" s="95">
        <f aca="true" t="shared" si="3" ref="F388:G390">F389</f>
        <v>127250</v>
      </c>
      <c r="G388" s="95">
        <f t="shared" si="3"/>
        <v>0</v>
      </c>
    </row>
    <row r="389" spans="1:7" ht="24.75" customHeight="1">
      <c r="A389" s="16" t="s">
        <v>554</v>
      </c>
      <c r="B389" s="4"/>
      <c r="C389" s="18"/>
      <c r="D389" s="18" t="s">
        <v>555</v>
      </c>
      <c r="E389" s="20"/>
      <c r="F389" s="93">
        <f t="shared" si="3"/>
        <v>127250</v>
      </c>
      <c r="G389" s="93">
        <f t="shared" si="3"/>
        <v>0</v>
      </c>
    </row>
    <row r="390" spans="1:7" ht="47.25" customHeight="1">
      <c r="A390" s="16" t="s">
        <v>557</v>
      </c>
      <c r="B390" s="17"/>
      <c r="C390" s="18"/>
      <c r="D390" s="18" t="s">
        <v>556</v>
      </c>
      <c r="E390" s="20"/>
      <c r="F390" s="93">
        <f t="shared" si="3"/>
        <v>127250</v>
      </c>
      <c r="G390" s="93">
        <f t="shared" si="3"/>
        <v>0</v>
      </c>
    </row>
    <row r="391" spans="1:7" ht="62.25" customHeight="1">
      <c r="A391" s="19" t="s">
        <v>438</v>
      </c>
      <c r="B391" s="17"/>
      <c r="C391" s="20"/>
      <c r="D391" s="20"/>
      <c r="E391" s="20" t="s">
        <v>341</v>
      </c>
      <c r="F391" s="93">
        <v>127250</v>
      </c>
      <c r="G391" s="93"/>
    </row>
    <row r="392" spans="1:7" ht="19.5" customHeight="1">
      <c r="A392" s="14" t="s">
        <v>13</v>
      </c>
      <c r="B392" s="4"/>
      <c r="C392" s="15" t="s">
        <v>42</v>
      </c>
      <c r="D392" s="15"/>
      <c r="E392" s="15"/>
      <c r="F392" s="117">
        <f>F395+F397+F404+F393</f>
        <v>26501935.599999998</v>
      </c>
      <c r="G392" s="94">
        <f>G393+G395+G397</f>
        <v>0</v>
      </c>
    </row>
    <row r="393" spans="1:7" ht="58.5" customHeight="1">
      <c r="A393" s="67" t="s">
        <v>366</v>
      </c>
      <c r="B393" s="2"/>
      <c r="C393" s="20"/>
      <c r="D393" s="18" t="s">
        <v>367</v>
      </c>
      <c r="E393" s="20"/>
      <c r="F393" s="115">
        <f>F394</f>
        <v>303809.7</v>
      </c>
      <c r="G393" s="94"/>
    </row>
    <row r="394" spans="1:7" ht="27" customHeight="1">
      <c r="A394" s="68" t="s">
        <v>573</v>
      </c>
      <c r="B394" s="4"/>
      <c r="C394" s="20"/>
      <c r="D394" s="20"/>
      <c r="E394" s="20" t="s">
        <v>234</v>
      </c>
      <c r="F394" s="115">
        <v>303809.7</v>
      </c>
      <c r="G394" s="94"/>
    </row>
    <row r="395" spans="1:7" ht="36" customHeight="1">
      <c r="A395" s="16" t="s">
        <v>387</v>
      </c>
      <c r="B395" s="4"/>
      <c r="C395" s="18"/>
      <c r="D395" s="18" t="s">
        <v>386</v>
      </c>
      <c r="E395" s="18"/>
      <c r="F395" s="115">
        <f>F396</f>
        <v>26173425.9</v>
      </c>
      <c r="G395" s="115">
        <f>G396</f>
        <v>0</v>
      </c>
    </row>
    <row r="396" spans="1:7" ht="74.25" customHeight="1">
      <c r="A396" s="23" t="s">
        <v>388</v>
      </c>
      <c r="B396" s="17"/>
      <c r="C396" s="18"/>
      <c r="D396" s="18"/>
      <c r="E396" s="20" t="s">
        <v>341</v>
      </c>
      <c r="F396" s="115">
        <v>26173425.9</v>
      </c>
      <c r="G396" s="115"/>
    </row>
    <row r="397" spans="1:7" ht="60.75" customHeight="1">
      <c r="A397" s="67" t="s">
        <v>664</v>
      </c>
      <c r="B397" s="17"/>
      <c r="C397" s="18"/>
      <c r="D397" s="18" t="s">
        <v>572</v>
      </c>
      <c r="E397" s="18"/>
      <c r="F397" s="93">
        <f>F398</f>
        <v>24700</v>
      </c>
      <c r="G397" s="93">
        <f>G398</f>
        <v>0</v>
      </c>
    </row>
    <row r="398" spans="1:7" ht="27" customHeight="1">
      <c r="A398" s="23" t="s">
        <v>415</v>
      </c>
      <c r="B398" s="17"/>
      <c r="C398" s="18"/>
      <c r="D398" s="18"/>
      <c r="E398" s="20" t="s">
        <v>416</v>
      </c>
      <c r="F398" s="93">
        <v>24700</v>
      </c>
      <c r="G398" s="93"/>
    </row>
    <row r="399" spans="1:7" ht="0.75" customHeight="1" hidden="1">
      <c r="A399" s="75" t="s">
        <v>389</v>
      </c>
      <c r="B399" s="17"/>
      <c r="C399" s="15" t="s">
        <v>44</v>
      </c>
      <c r="D399" s="18"/>
      <c r="E399" s="18"/>
      <c r="F399" s="95">
        <f>F400+F402+F404</f>
        <v>0</v>
      </c>
      <c r="G399" s="94"/>
    </row>
    <row r="400" spans="1:7" ht="79.5" customHeight="1" hidden="1">
      <c r="A400" s="22" t="s">
        <v>482</v>
      </c>
      <c r="B400" s="17"/>
      <c r="C400" s="18"/>
      <c r="D400" s="18" t="s">
        <v>390</v>
      </c>
      <c r="E400" s="18"/>
      <c r="F400" s="93">
        <f>F401</f>
        <v>0</v>
      </c>
      <c r="G400" s="94"/>
    </row>
    <row r="401" spans="1:7" ht="26.25" customHeight="1" hidden="1">
      <c r="A401" s="23" t="s">
        <v>391</v>
      </c>
      <c r="B401" s="17"/>
      <c r="C401" s="18"/>
      <c r="D401" s="18"/>
      <c r="E401" s="20" t="s">
        <v>341</v>
      </c>
      <c r="F401" s="93"/>
      <c r="G401" s="94"/>
    </row>
    <row r="402" spans="1:7" ht="36.75" customHeight="1" hidden="1">
      <c r="A402" s="22" t="s">
        <v>392</v>
      </c>
      <c r="B402" s="17"/>
      <c r="C402" s="18"/>
      <c r="D402" s="18" t="s">
        <v>393</v>
      </c>
      <c r="E402" s="18"/>
      <c r="F402" s="93">
        <f>F403</f>
        <v>0</v>
      </c>
      <c r="G402" s="94"/>
    </row>
    <row r="403" spans="1:7" ht="38.25" customHeight="1" hidden="1">
      <c r="A403" s="23" t="s">
        <v>388</v>
      </c>
      <c r="B403" s="17"/>
      <c r="C403" s="18"/>
      <c r="D403" s="18"/>
      <c r="E403" s="20" t="s">
        <v>341</v>
      </c>
      <c r="F403" s="93"/>
      <c r="G403" s="94"/>
    </row>
    <row r="404" spans="1:7" ht="87" customHeight="1" hidden="1">
      <c r="A404" s="67" t="s">
        <v>578</v>
      </c>
      <c r="B404" s="17"/>
      <c r="C404" s="18"/>
      <c r="D404" s="18" t="s">
        <v>572</v>
      </c>
      <c r="E404" s="18"/>
      <c r="F404" s="93">
        <f>F405</f>
        <v>0</v>
      </c>
      <c r="G404" s="94"/>
    </row>
    <row r="405" spans="1:7" ht="49.5" customHeight="1" hidden="1">
      <c r="A405" s="66" t="s">
        <v>583</v>
      </c>
      <c r="B405" s="17"/>
      <c r="C405" s="20"/>
      <c r="D405" s="20"/>
      <c r="E405" s="20" t="s">
        <v>234</v>
      </c>
      <c r="F405" s="93"/>
      <c r="G405" s="94"/>
    </row>
    <row r="406" spans="1:7" ht="26.25" customHeight="1">
      <c r="A406" s="135" t="s">
        <v>389</v>
      </c>
      <c r="B406" s="4"/>
      <c r="C406" s="15" t="s">
        <v>44</v>
      </c>
      <c r="D406" s="20"/>
      <c r="E406" s="20"/>
      <c r="F406" s="95">
        <f>F407</f>
        <v>12551015</v>
      </c>
      <c r="G406" s="95">
        <f>G407</f>
        <v>0</v>
      </c>
    </row>
    <row r="407" spans="1:7" ht="51.75" customHeight="1">
      <c r="A407" s="74" t="s">
        <v>642</v>
      </c>
      <c r="B407" s="4"/>
      <c r="C407" s="20"/>
      <c r="D407" s="18" t="s">
        <v>643</v>
      </c>
      <c r="E407" s="20"/>
      <c r="F407" s="93">
        <f>F408</f>
        <v>12551015</v>
      </c>
      <c r="G407" s="93">
        <f>G408</f>
        <v>0</v>
      </c>
    </row>
    <row r="408" spans="1:7" ht="49.5" customHeight="1">
      <c r="A408" s="73" t="s">
        <v>524</v>
      </c>
      <c r="B408" s="4"/>
      <c r="C408" s="20"/>
      <c r="D408" s="20"/>
      <c r="E408" s="20" t="s">
        <v>395</v>
      </c>
      <c r="F408" s="93">
        <v>12551015</v>
      </c>
      <c r="G408" s="93"/>
    </row>
    <row r="409" spans="1:7" ht="18" customHeight="1">
      <c r="A409" s="14" t="s">
        <v>17</v>
      </c>
      <c r="B409" s="4"/>
      <c r="C409" s="15" t="s">
        <v>45</v>
      </c>
      <c r="D409" s="20"/>
      <c r="E409" s="20"/>
      <c r="F409" s="117">
        <f>F418+F420+F416+F410+F414+F412+F425+F423</f>
        <v>8945959.17</v>
      </c>
      <c r="G409" s="117">
        <f>G418+G420+G416+G410+G414+G412+G425</f>
        <v>0</v>
      </c>
    </row>
    <row r="410" spans="1:7" ht="49.5" customHeight="1" hidden="1">
      <c r="A410" s="16" t="s">
        <v>525</v>
      </c>
      <c r="B410" s="2"/>
      <c r="C410" s="15"/>
      <c r="D410" s="20" t="s">
        <v>508</v>
      </c>
      <c r="E410" s="20"/>
      <c r="F410" s="93">
        <f>F411</f>
        <v>0</v>
      </c>
      <c r="G410" s="94"/>
    </row>
    <row r="411" spans="1:7" ht="54.75" customHeight="1" hidden="1">
      <c r="A411" s="19" t="s">
        <v>524</v>
      </c>
      <c r="B411" s="2"/>
      <c r="C411" s="15"/>
      <c r="D411" s="20"/>
      <c r="E411" s="20" t="s">
        <v>395</v>
      </c>
      <c r="F411" s="93"/>
      <c r="G411" s="94"/>
    </row>
    <row r="412" spans="1:7" ht="40.5" customHeight="1">
      <c r="A412" s="73" t="s">
        <v>602</v>
      </c>
      <c r="B412" s="2"/>
      <c r="C412" s="15"/>
      <c r="D412" s="18" t="s">
        <v>508</v>
      </c>
      <c r="E412" s="20"/>
      <c r="F412" s="93">
        <f>F413</f>
        <v>489400</v>
      </c>
      <c r="G412" s="93">
        <f>G413</f>
        <v>0</v>
      </c>
    </row>
    <row r="413" spans="1:7" ht="34.5" customHeight="1">
      <c r="A413" s="73" t="s">
        <v>599</v>
      </c>
      <c r="B413" s="2"/>
      <c r="C413" s="15"/>
      <c r="D413" s="20"/>
      <c r="E413" s="20" t="s">
        <v>395</v>
      </c>
      <c r="F413" s="93">
        <v>489400</v>
      </c>
      <c r="G413" s="93"/>
    </row>
    <row r="414" spans="1:7" ht="31.5" customHeight="1" hidden="1">
      <c r="A414" s="65" t="s">
        <v>574</v>
      </c>
      <c r="B414" s="2"/>
      <c r="C414" s="15"/>
      <c r="D414" s="20" t="s">
        <v>369</v>
      </c>
      <c r="E414" s="20"/>
      <c r="F414" s="115">
        <f>F415</f>
        <v>0</v>
      </c>
      <c r="G414" s="94"/>
    </row>
    <row r="415" spans="1:7" ht="53.25" customHeight="1" hidden="1">
      <c r="A415" s="66" t="s">
        <v>370</v>
      </c>
      <c r="B415" s="2"/>
      <c r="C415" s="15"/>
      <c r="D415" s="20"/>
      <c r="E415" s="20" t="s">
        <v>309</v>
      </c>
      <c r="F415" s="115"/>
      <c r="G415" s="94"/>
    </row>
    <row r="416" spans="1:7" ht="0.75" customHeight="1" hidden="1">
      <c r="A416" s="16" t="s">
        <v>436</v>
      </c>
      <c r="B416" s="2"/>
      <c r="C416" s="15"/>
      <c r="D416" s="20" t="s">
        <v>437</v>
      </c>
      <c r="E416" s="20"/>
      <c r="F416" s="93">
        <f>F417</f>
        <v>0</v>
      </c>
      <c r="G416" s="94"/>
    </row>
    <row r="417" spans="1:7" ht="65.25" customHeight="1" hidden="1">
      <c r="A417" s="19" t="s">
        <v>438</v>
      </c>
      <c r="B417" s="2"/>
      <c r="C417" s="15"/>
      <c r="D417" s="20"/>
      <c r="E417" s="20" t="s">
        <v>341</v>
      </c>
      <c r="F417" s="93"/>
      <c r="G417" s="94"/>
    </row>
    <row r="418" spans="1:7" ht="133.5" customHeight="1" hidden="1">
      <c r="A418" s="16" t="s">
        <v>465</v>
      </c>
      <c r="B418" s="2"/>
      <c r="C418" s="15"/>
      <c r="D418" s="18"/>
      <c r="E418" s="20"/>
      <c r="F418" s="93">
        <f>F419</f>
        <v>0</v>
      </c>
      <c r="G418" s="94"/>
    </row>
    <row r="419" spans="1:7" ht="49.5" customHeight="1" hidden="1">
      <c r="A419" s="19" t="s">
        <v>394</v>
      </c>
      <c r="B419" s="2"/>
      <c r="C419" s="15"/>
      <c r="D419" s="20"/>
      <c r="E419" s="20"/>
      <c r="F419" s="93"/>
      <c r="G419" s="94"/>
    </row>
    <row r="420" spans="1:7" ht="199.5" customHeight="1" hidden="1">
      <c r="A420" s="22" t="s">
        <v>526</v>
      </c>
      <c r="B420" s="2"/>
      <c r="C420" s="18"/>
      <c r="D420" s="18" t="s">
        <v>260</v>
      </c>
      <c r="E420" s="20"/>
      <c r="F420" s="93">
        <f>F422+F421</f>
        <v>0</v>
      </c>
      <c r="G420" s="94"/>
    </row>
    <row r="421" spans="1:7" ht="65.25" customHeight="1" hidden="1">
      <c r="A421" s="22" t="s">
        <v>524</v>
      </c>
      <c r="B421" s="17"/>
      <c r="C421" s="18"/>
      <c r="D421" s="18"/>
      <c r="E421" s="20" t="s">
        <v>395</v>
      </c>
      <c r="F421" s="102"/>
      <c r="G421" s="94"/>
    </row>
    <row r="422" spans="1:7" ht="47.25" customHeight="1" hidden="1">
      <c r="A422" s="23" t="s">
        <v>394</v>
      </c>
      <c r="B422" s="17"/>
      <c r="C422" s="20"/>
      <c r="D422" s="20"/>
      <c r="E422" s="20" t="s">
        <v>395</v>
      </c>
      <c r="F422" s="102"/>
      <c r="G422" s="94"/>
    </row>
    <row r="423" spans="1:7" ht="31.5" customHeight="1">
      <c r="A423" s="141" t="s">
        <v>709</v>
      </c>
      <c r="B423" s="17"/>
      <c r="C423" s="20"/>
      <c r="D423" s="18" t="s">
        <v>710</v>
      </c>
      <c r="E423" s="20"/>
      <c r="F423" s="102">
        <f>F424</f>
        <v>739260</v>
      </c>
      <c r="G423" s="94"/>
    </row>
    <row r="424" spans="1:7" ht="35.25" customHeight="1">
      <c r="A424" s="147" t="s">
        <v>370</v>
      </c>
      <c r="B424" s="17"/>
      <c r="C424" s="20"/>
      <c r="D424" s="20"/>
      <c r="E424" s="20" t="s">
        <v>309</v>
      </c>
      <c r="F424" s="102">
        <v>739260</v>
      </c>
      <c r="G424" s="94"/>
    </row>
    <row r="425" spans="1:7" ht="60.75" customHeight="1">
      <c r="A425" s="141" t="s">
        <v>436</v>
      </c>
      <c r="B425" s="4"/>
      <c r="C425" s="18"/>
      <c r="D425" s="18" t="s">
        <v>437</v>
      </c>
      <c r="E425" s="20"/>
      <c r="F425" s="124">
        <f>F426</f>
        <v>7717299.17</v>
      </c>
      <c r="G425" s="94"/>
    </row>
    <row r="426" spans="1:7" ht="61.5" customHeight="1">
      <c r="A426" s="23" t="s">
        <v>388</v>
      </c>
      <c r="B426" s="17"/>
      <c r="C426" s="20"/>
      <c r="D426" s="20"/>
      <c r="E426" s="20" t="s">
        <v>341</v>
      </c>
      <c r="F426" s="124">
        <v>7717299.17</v>
      </c>
      <c r="G426" s="94"/>
    </row>
    <row r="427" spans="1:7" ht="22.5" customHeight="1">
      <c r="A427" s="64" t="s">
        <v>23</v>
      </c>
      <c r="B427" s="4"/>
      <c r="C427" s="15" t="s">
        <v>50</v>
      </c>
      <c r="D427" s="15"/>
      <c r="E427" s="15"/>
      <c r="F427" s="113">
        <f>F430+F428+F432</f>
        <v>778540</v>
      </c>
      <c r="G427" s="95">
        <f>G430</f>
        <v>0</v>
      </c>
    </row>
    <row r="428" spans="1:7" ht="51.75" customHeight="1">
      <c r="A428" s="74" t="s">
        <v>685</v>
      </c>
      <c r="B428" s="2"/>
      <c r="C428" s="15"/>
      <c r="D428" s="20" t="s">
        <v>705</v>
      </c>
      <c r="E428" s="15"/>
      <c r="F428" s="102">
        <f>F429</f>
        <v>6500</v>
      </c>
      <c r="G428" s="95"/>
    </row>
    <row r="429" spans="1:7" ht="22.5" customHeight="1">
      <c r="A429" s="73" t="s">
        <v>523</v>
      </c>
      <c r="B429" s="2"/>
      <c r="C429" s="15"/>
      <c r="D429" s="15"/>
      <c r="E429" s="20" t="s">
        <v>416</v>
      </c>
      <c r="F429" s="102">
        <v>6500</v>
      </c>
      <c r="G429" s="95"/>
    </row>
    <row r="430" spans="1:7" ht="29.25" customHeight="1">
      <c r="A430" s="22" t="s">
        <v>601</v>
      </c>
      <c r="B430" s="2"/>
      <c r="C430" s="18"/>
      <c r="D430" s="18" t="s">
        <v>600</v>
      </c>
      <c r="E430" s="20"/>
      <c r="F430" s="102">
        <f>F431</f>
        <v>693040</v>
      </c>
      <c r="G430" s="93">
        <f>G431</f>
        <v>0</v>
      </c>
    </row>
    <row r="431" spans="1:7" ht="62.25" customHeight="1">
      <c r="A431" s="23" t="s">
        <v>388</v>
      </c>
      <c r="B431" s="17"/>
      <c r="C431" s="20"/>
      <c r="D431" s="20"/>
      <c r="E431" s="20" t="s">
        <v>341</v>
      </c>
      <c r="F431" s="102">
        <v>693040</v>
      </c>
      <c r="G431" s="94"/>
    </row>
    <row r="432" spans="1:7" ht="36.75" customHeight="1">
      <c r="A432" s="22" t="s">
        <v>686</v>
      </c>
      <c r="B432" s="4"/>
      <c r="C432" s="20"/>
      <c r="D432" s="20" t="s">
        <v>687</v>
      </c>
      <c r="E432" s="20"/>
      <c r="F432" s="102">
        <f>F433</f>
        <v>79000</v>
      </c>
      <c r="G432" s="94"/>
    </row>
    <row r="433" spans="1:7" ht="51" customHeight="1">
      <c r="A433" s="23" t="s">
        <v>688</v>
      </c>
      <c r="B433" s="4"/>
      <c r="C433" s="20"/>
      <c r="D433" s="20"/>
      <c r="E433" s="20" t="s">
        <v>341</v>
      </c>
      <c r="F433" s="102">
        <v>79000</v>
      </c>
      <c r="G433" s="94"/>
    </row>
    <row r="434" spans="1:7" ht="22.5" customHeight="1">
      <c r="A434" s="14" t="s">
        <v>29</v>
      </c>
      <c r="B434" s="4"/>
      <c r="C434" s="15" t="s">
        <v>99</v>
      </c>
      <c r="D434" s="20"/>
      <c r="E434" s="20"/>
      <c r="F434" s="117">
        <f>F436+F445+F447+F449</f>
        <v>3433835.58</v>
      </c>
      <c r="G434" s="95">
        <f>G436+G445+G447</f>
        <v>0</v>
      </c>
    </row>
    <row r="435" spans="1:7" ht="63">
      <c r="A435" s="16" t="s">
        <v>417</v>
      </c>
      <c r="B435" s="2"/>
      <c r="C435" s="54"/>
      <c r="D435" s="18" t="s">
        <v>418</v>
      </c>
      <c r="E435" s="20"/>
      <c r="F435" s="93">
        <f>F436</f>
        <v>1938475</v>
      </c>
      <c r="G435" s="93">
        <f>G436</f>
        <v>0</v>
      </c>
    </row>
    <row r="436" spans="1:7" ht="62.25" customHeight="1">
      <c r="A436" s="16" t="s">
        <v>580</v>
      </c>
      <c r="B436" s="80"/>
      <c r="C436" s="18"/>
      <c r="D436" s="18" t="s">
        <v>420</v>
      </c>
      <c r="E436" s="20"/>
      <c r="F436" s="93">
        <f>F438+F437</f>
        <v>1938475</v>
      </c>
      <c r="G436" s="93">
        <f>G438+G437</f>
        <v>0</v>
      </c>
    </row>
    <row r="437" spans="1:7" ht="63.75" customHeight="1">
      <c r="A437" s="23" t="s">
        <v>388</v>
      </c>
      <c r="B437" s="17"/>
      <c r="C437" s="18"/>
      <c r="D437" s="18"/>
      <c r="E437" s="20" t="s">
        <v>341</v>
      </c>
      <c r="F437" s="93">
        <v>1938475</v>
      </c>
      <c r="G437" s="93"/>
    </row>
    <row r="438" spans="1:7" ht="62.25" customHeight="1" hidden="1">
      <c r="A438" s="19" t="s">
        <v>439</v>
      </c>
      <c r="B438" s="17"/>
      <c r="C438" s="18"/>
      <c r="D438" s="18"/>
      <c r="E438" s="20" t="s">
        <v>341</v>
      </c>
      <c r="F438" s="93"/>
      <c r="G438" s="94"/>
    </row>
    <row r="439" spans="1:7" ht="93.75" customHeight="1" hidden="1">
      <c r="A439" s="16" t="s">
        <v>417</v>
      </c>
      <c r="B439" s="17"/>
      <c r="C439" s="20"/>
      <c r="D439" s="18" t="s">
        <v>418</v>
      </c>
      <c r="E439" s="20"/>
      <c r="F439" s="93">
        <f>F440</f>
        <v>0</v>
      </c>
      <c r="G439" s="94"/>
    </row>
    <row r="440" spans="1:7" ht="85.5" customHeight="1" hidden="1">
      <c r="A440" s="16" t="s">
        <v>419</v>
      </c>
      <c r="B440" s="4"/>
      <c r="C440" s="20"/>
      <c r="D440" s="18" t="s">
        <v>420</v>
      </c>
      <c r="E440" s="20"/>
      <c r="F440" s="93">
        <f>F441</f>
        <v>0</v>
      </c>
      <c r="G440" s="94"/>
    </row>
    <row r="441" spans="1:7" ht="63.75" customHeight="1" hidden="1">
      <c r="A441" s="19" t="s">
        <v>440</v>
      </c>
      <c r="B441" s="4"/>
      <c r="C441" s="20"/>
      <c r="D441" s="20"/>
      <c r="E441" s="20" t="s">
        <v>341</v>
      </c>
      <c r="F441" s="93"/>
      <c r="G441" s="94"/>
    </row>
    <row r="442" spans="1:7" ht="0.75" customHeight="1" hidden="1">
      <c r="A442" s="14" t="s">
        <v>159</v>
      </c>
      <c r="B442" s="4"/>
      <c r="C442" s="15" t="s">
        <v>157</v>
      </c>
      <c r="D442" s="20"/>
      <c r="E442" s="20"/>
      <c r="F442" s="95">
        <f>F443</f>
        <v>0</v>
      </c>
      <c r="G442" s="94"/>
    </row>
    <row r="443" spans="1:7" ht="36" customHeight="1" hidden="1">
      <c r="A443" s="16" t="s">
        <v>396</v>
      </c>
      <c r="B443" s="4"/>
      <c r="C443" s="20"/>
      <c r="D443" s="20" t="s">
        <v>98</v>
      </c>
      <c r="E443" s="20"/>
      <c r="F443" s="93">
        <f>F444</f>
        <v>0</v>
      </c>
      <c r="G443" s="94"/>
    </row>
    <row r="444" spans="1:7" ht="46.5" customHeight="1" hidden="1">
      <c r="A444" s="19" t="s">
        <v>397</v>
      </c>
      <c r="B444" s="4"/>
      <c r="C444" s="20"/>
      <c r="D444" s="20"/>
      <c r="E444" s="20" t="s">
        <v>345</v>
      </c>
      <c r="F444" s="93"/>
      <c r="G444" s="94"/>
    </row>
    <row r="445" spans="1:7" ht="46.5" customHeight="1">
      <c r="A445" s="16" t="s">
        <v>644</v>
      </c>
      <c r="B445" s="4"/>
      <c r="C445" s="20"/>
      <c r="D445" s="18" t="s">
        <v>645</v>
      </c>
      <c r="E445" s="20"/>
      <c r="F445" s="93">
        <f>F446</f>
        <v>918225</v>
      </c>
      <c r="G445" s="93">
        <f>G446</f>
        <v>0</v>
      </c>
    </row>
    <row r="446" spans="1:7" ht="60.75" customHeight="1">
      <c r="A446" s="19" t="s">
        <v>646</v>
      </c>
      <c r="B446" s="4"/>
      <c r="C446" s="20"/>
      <c r="D446" s="20"/>
      <c r="E446" s="20" t="s">
        <v>341</v>
      </c>
      <c r="F446" s="93">
        <v>918225</v>
      </c>
      <c r="G446" s="93"/>
    </row>
    <row r="447" spans="1:7" ht="46.5" customHeight="1">
      <c r="A447" s="16" t="s">
        <v>701</v>
      </c>
      <c r="B447" s="4"/>
      <c r="C447" s="20"/>
      <c r="D447" s="18" t="s">
        <v>700</v>
      </c>
      <c r="E447" s="20"/>
      <c r="F447" s="115">
        <f>F448</f>
        <v>300289.68</v>
      </c>
      <c r="G447" s="93">
        <f>G448</f>
        <v>0</v>
      </c>
    </row>
    <row r="448" spans="1:7" ht="64.5" customHeight="1">
      <c r="A448" s="23" t="s">
        <v>388</v>
      </c>
      <c r="B448" s="4"/>
      <c r="C448" s="20"/>
      <c r="D448" s="20"/>
      <c r="E448" s="20" t="s">
        <v>341</v>
      </c>
      <c r="F448" s="145">
        <v>300289.68</v>
      </c>
      <c r="G448" s="93"/>
    </row>
    <row r="449" spans="1:7" ht="52.5" customHeight="1">
      <c r="A449" s="22" t="s">
        <v>689</v>
      </c>
      <c r="B449" s="4"/>
      <c r="C449" s="20"/>
      <c r="D449" s="20" t="s">
        <v>619</v>
      </c>
      <c r="E449" s="20"/>
      <c r="F449" s="145">
        <f>F450</f>
        <v>276845.9</v>
      </c>
      <c r="G449" s="93"/>
    </row>
    <row r="450" spans="1:7" ht="49.5" customHeight="1">
      <c r="A450" s="23" t="s">
        <v>388</v>
      </c>
      <c r="B450" s="4"/>
      <c r="C450" s="20"/>
      <c r="D450" s="20"/>
      <c r="E450" s="20" t="s">
        <v>341</v>
      </c>
      <c r="F450" s="145">
        <v>276845.9</v>
      </c>
      <c r="G450" s="93"/>
    </row>
    <row r="451" spans="1:7" ht="15.75">
      <c r="A451" s="32" t="s">
        <v>6</v>
      </c>
      <c r="B451" s="4"/>
      <c r="C451" s="2">
        <v>1301</v>
      </c>
      <c r="D451" s="2"/>
      <c r="E451" s="6"/>
      <c r="F451" s="95">
        <f>F452</f>
        <v>10000</v>
      </c>
      <c r="G451" s="94"/>
    </row>
    <row r="452" spans="1:7" ht="39" customHeight="1">
      <c r="A452" s="33" t="s">
        <v>107</v>
      </c>
      <c r="B452" s="2"/>
      <c r="C452" s="17"/>
      <c r="D452" s="17" t="s">
        <v>108</v>
      </c>
      <c r="E452" s="34"/>
      <c r="F452" s="93">
        <f>F453</f>
        <v>10000</v>
      </c>
      <c r="G452" s="94"/>
    </row>
    <row r="453" spans="1:7" ht="24" customHeight="1">
      <c r="A453" s="33" t="s">
        <v>109</v>
      </c>
      <c r="B453" s="17"/>
      <c r="C453" s="17"/>
      <c r="D453" s="17" t="s">
        <v>110</v>
      </c>
      <c r="E453" s="34"/>
      <c r="F453" s="93">
        <f>F454</f>
        <v>10000</v>
      </c>
      <c r="G453" s="94"/>
    </row>
    <row r="454" spans="1:7" ht="22.5" customHeight="1">
      <c r="A454" s="35" t="s">
        <v>261</v>
      </c>
      <c r="B454" s="17"/>
      <c r="C454" s="4"/>
      <c r="D454" s="4"/>
      <c r="E454" s="7" t="s">
        <v>262</v>
      </c>
      <c r="F454" s="93">
        <v>10000</v>
      </c>
      <c r="G454" s="94"/>
    </row>
    <row r="455" spans="1:7" ht="34.5" customHeight="1">
      <c r="A455" s="14" t="s">
        <v>188</v>
      </c>
      <c r="B455" s="4"/>
      <c r="C455" s="27" t="s">
        <v>163</v>
      </c>
      <c r="D455" s="27"/>
      <c r="E455" s="27"/>
      <c r="F455" s="96">
        <f>F456</f>
        <v>40720000</v>
      </c>
      <c r="G455" s="96"/>
    </row>
    <row r="456" spans="1:7" ht="31.5" customHeight="1">
      <c r="A456" s="33" t="s">
        <v>114</v>
      </c>
      <c r="B456" s="26"/>
      <c r="C456" s="17"/>
      <c r="D456" s="17" t="s">
        <v>115</v>
      </c>
      <c r="E456" s="34"/>
      <c r="F456" s="90">
        <f>F457+F459</f>
        <v>40720000</v>
      </c>
      <c r="G456" s="94"/>
    </row>
    <row r="457" spans="1:7" ht="45.75" customHeight="1">
      <c r="A457" s="33" t="s">
        <v>116</v>
      </c>
      <c r="B457" s="17"/>
      <c r="C457" s="17"/>
      <c r="D457" s="17">
        <v>5160120</v>
      </c>
      <c r="E457" s="34"/>
      <c r="F457" s="90">
        <f>F458</f>
        <v>40510000</v>
      </c>
      <c r="G457" s="94"/>
    </row>
    <row r="458" spans="1:7" ht="42" customHeight="1">
      <c r="A458" s="35" t="s">
        <v>264</v>
      </c>
      <c r="B458" s="17"/>
      <c r="C458" s="4"/>
      <c r="D458" s="4"/>
      <c r="E458" s="7" t="s">
        <v>263</v>
      </c>
      <c r="F458" s="90">
        <v>40510000</v>
      </c>
      <c r="G458" s="94"/>
    </row>
    <row r="459" spans="1:7" ht="40.5" customHeight="1">
      <c r="A459" s="33" t="s">
        <v>117</v>
      </c>
      <c r="B459" s="4"/>
      <c r="C459" s="17"/>
      <c r="D459" s="17" t="s">
        <v>118</v>
      </c>
      <c r="E459" s="34"/>
      <c r="F459" s="90">
        <f>F460</f>
        <v>210000</v>
      </c>
      <c r="G459" s="94"/>
    </row>
    <row r="460" spans="1:7" ht="45.75" customHeight="1">
      <c r="A460" s="35" t="s">
        <v>264</v>
      </c>
      <c r="B460" s="17"/>
      <c r="C460" s="4"/>
      <c r="D460" s="4"/>
      <c r="E460" s="7" t="s">
        <v>263</v>
      </c>
      <c r="F460" s="90">
        <v>210000</v>
      </c>
      <c r="G460" s="99"/>
    </row>
    <row r="461" spans="1:7" ht="27" customHeight="1">
      <c r="A461" s="3" t="s">
        <v>398</v>
      </c>
      <c r="B461" s="4"/>
      <c r="C461" s="2">
        <v>1402</v>
      </c>
      <c r="D461" s="4"/>
      <c r="E461" s="7"/>
      <c r="F461" s="89">
        <f>F464+F462</f>
        <v>4590000</v>
      </c>
      <c r="G461" s="94"/>
    </row>
    <row r="462" spans="1:7" ht="33.75" customHeight="1">
      <c r="A462" s="76" t="s">
        <v>575</v>
      </c>
      <c r="B462" s="4"/>
      <c r="C462" s="2"/>
      <c r="D462" s="17">
        <v>5170220</v>
      </c>
      <c r="E462" s="7"/>
      <c r="F462" s="90">
        <f>F463</f>
        <v>4590000</v>
      </c>
      <c r="G462" s="94"/>
    </row>
    <row r="463" spans="1:7" ht="22.5" customHeight="1">
      <c r="A463" s="5" t="s">
        <v>559</v>
      </c>
      <c r="B463" s="4"/>
      <c r="C463" s="2"/>
      <c r="D463" s="4"/>
      <c r="E463" s="7" t="s">
        <v>401</v>
      </c>
      <c r="F463" s="90">
        <v>4590000</v>
      </c>
      <c r="G463" s="94"/>
    </row>
    <row r="464" spans="1:7" ht="93.75" customHeight="1" hidden="1">
      <c r="A464" s="76" t="s">
        <v>399</v>
      </c>
      <c r="B464" s="4"/>
      <c r="C464" s="4"/>
      <c r="D464" s="17">
        <v>5171000</v>
      </c>
      <c r="E464" s="7"/>
      <c r="F464" s="90">
        <f>F465</f>
        <v>0</v>
      </c>
      <c r="G464" s="94"/>
    </row>
    <row r="465" spans="1:7" ht="21" customHeight="1" hidden="1">
      <c r="A465" s="5" t="s">
        <v>400</v>
      </c>
      <c r="B465" s="4"/>
      <c r="C465" s="4"/>
      <c r="D465" s="4"/>
      <c r="E465" s="7" t="s">
        <v>401</v>
      </c>
      <c r="F465" s="90"/>
      <c r="G465" s="94"/>
    </row>
    <row r="466" spans="1:7" ht="53.25" customHeight="1" hidden="1">
      <c r="A466" s="3" t="s">
        <v>402</v>
      </c>
      <c r="B466" s="4"/>
      <c r="C466" s="2">
        <v>1403</v>
      </c>
      <c r="D466" s="4"/>
      <c r="E466" s="7"/>
      <c r="F466" s="89">
        <f>F469+F471+F473+F467</f>
        <v>0</v>
      </c>
      <c r="G466" s="94"/>
    </row>
    <row r="467" spans="1:7" ht="33" customHeight="1" hidden="1">
      <c r="A467" s="76" t="s">
        <v>527</v>
      </c>
      <c r="B467" s="4"/>
      <c r="C467" s="2"/>
      <c r="D467" s="4">
        <v>7004400</v>
      </c>
      <c r="E467" s="7"/>
      <c r="F467" s="90">
        <f>F468</f>
        <v>0</v>
      </c>
      <c r="G467" s="94"/>
    </row>
    <row r="468" spans="1:7" ht="19.5" customHeight="1" hidden="1">
      <c r="A468" s="5" t="s">
        <v>523</v>
      </c>
      <c r="B468" s="4"/>
      <c r="C468" s="2"/>
      <c r="D468" s="4"/>
      <c r="E468" s="7" t="s">
        <v>416</v>
      </c>
      <c r="F468" s="90"/>
      <c r="G468" s="94"/>
    </row>
    <row r="469" spans="1:7" ht="37.5" customHeight="1" hidden="1">
      <c r="A469" s="76" t="s">
        <v>403</v>
      </c>
      <c r="B469" s="4"/>
      <c r="C469" s="4"/>
      <c r="D469" s="17">
        <v>5210129</v>
      </c>
      <c r="E469" s="7"/>
      <c r="F469" s="90">
        <f>F470</f>
        <v>0</v>
      </c>
      <c r="G469" s="94"/>
    </row>
    <row r="470" spans="1:7" ht="71.25" customHeight="1" hidden="1">
      <c r="A470" s="5" t="s">
        <v>388</v>
      </c>
      <c r="B470" s="4"/>
      <c r="C470" s="4"/>
      <c r="D470" s="4"/>
      <c r="E470" s="7" t="s">
        <v>341</v>
      </c>
      <c r="F470" s="90"/>
      <c r="G470" s="94"/>
    </row>
    <row r="471" spans="1:7" ht="0.75" customHeight="1" hidden="1">
      <c r="A471" s="76" t="s">
        <v>404</v>
      </c>
      <c r="B471" s="4"/>
      <c r="C471" s="4"/>
      <c r="D471" s="17">
        <v>5210130</v>
      </c>
      <c r="E471" s="7"/>
      <c r="F471" s="90">
        <f>F472</f>
        <v>0</v>
      </c>
      <c r="G471" s="94"/>
    </row>
    <row r="472" spans="1:7" ht="69" customHeight="1" hidden="1">
      <c r="A472" s="5" t="s">
        <v>391</v>
      </c>
      <c r="B472" s="4"/>
      <c r="C472" s="4"/>
      <c r="D472" s="4"/>
      <c r="E472" s="7" t="s">
        <v>341</v>
      </c>
      <c r="F472" s="90"/>
      <c r="G472" s="94"/>
    </row>
    <row r="473" spans="1:7" ht="135" customHeight="1" hidden="1">
      <c r="A473" s="65" t="s">
        <v>466</v>
      </c>
      <c r="B473" s="4"/>
      <c r="C473" s="4"/>
      <c r="D473" s="17">
        <v>5224005</v>
      </c>
      <c r="E473" s="7"/>
      <c r="F473" s="90">
        <f>F474</f>
        <v>0</v>
      </c>
      <c r="G473" s="94"/>
    </row>
    <row r="474" spans="1:7" ht="33" customHeight="1" hidden="1">
      <c r="A474" s="5" t="s">
        <v>388</v>
      </c>
      <c r="B474" s="4"/>
      <c r="C474" s="4"/>
      <c r="D474" s="4"/>
      <c r="E474" s="7" t="s">
        <v>341</v>
      </c>
      <c r="F474" s="90"/>
      <c r="G474" s="94"/>
    </row>
    <row r="475" spans="1:7" ht="33" customHeight="1">
      <c r="A475" s="139" t="s">
        <v>663</v>
      </c>
      <c r="B475" s="4"/>
      <c r="C475" s="2">
        <v>1403</v>
      </c>
      <c r="D475" s="2"/>
      <c r="E475" s="6"/>
      <c r="F475" s="89">
        <f>F476+F478</f>
        <v>819365</v>
      </c>
      <c r="G475" s="94"/>
    </row>
    <row r="476" spans="1:7" ht="33" customHeight="1">
      <c r="A476" s="39" t="s">
        <v>527</v>
      </c>
      <c r="B476" s="2"/>
      <c r="C476" s="4"/>
      <c r="D476" s="34" t="s">
        <v>505</v>
      </c>
      <c r="E476" s="7"/>
      <c r="F476" s="90">
        <f>F477</f>
        <v>243740</v>
      </c>
      <c r="G476" s="94"/>
    </row>
    <row r="477" spans="1:7" ht="33" customHeight="1">
      <c r="A477" s="23" t="s">
        <v>415</v>
      </c>
      <c r="B477" s="4"/>
      <c r="C477" s="4"/>
      <c r="D477" s="4"/>
      <c r="E477" s="7" t="s">
        <v>416</v>
      </c>
      <c r="F477" s="90">
        <v>243740</v>
      </c>
      <c r="G477" s="94"/>
    </row>
    <row r="478" spans="1:7" ht="33" customHeight="1">
      <c r="A478" s="141" t="s">
        <v>706</v>
      </c>
      <c r="B478" s="4"/>
      <c r="C478" s="4"/>
      <c r="D478" s="7" t="s">
        <v>711</v>
      </c>
      <c r="E478" s="7"/>
      <c r="F478" s="90">
        <f>F479</f>
        <v>575625</v>
      </c>
      <c r="G478" s="94"/>
    </row>
    <row r="479" spans="1:7" ht="57" customHeight="1">
      <c r="A479" s="19" t="s">
        <v>646</v>
      </c>
      <c r="B479" s="4"/>
      <c r="C479" s="4"/>
      <c r="D479" s="4"/>
      <c r="E479" s="7" t="s">
        <v>341</v>
      </c>
      <c r="F479" s="90">
        <v>575625</v>
      </c>
      <c r="G479" s="94"/>
    </row>
    <row r="480" spans="1:7" s="13" customFormat="1" ht="51" customHeight="1">
      <c r="A480" s="81" t="s">
        <v>197</v>
      </c>
      <c r="B480" s="2">
        <v>710</v>
      </c>
      <c r="C480" s="71"/>
      <c r="D480" s="71"/>
      <c r="E480" s="71"/>
      <c r="F480" s="103">
        <f>F488+F492+F501+F556+F571+F483+F485</f>
        <v>90521840</v>
      </c>
      <c r="G480" s="103">
        <f>G488+G492+G501+G556+G571+G483+G485</f>
        <v>89023749</v>
      </c>
    </row>
    <row r="481" spans="1:7" s="13" customFormat="1" ht="18" customHeight="1" hidden="1">
      <c r="A481" s="64" t="s">
        <v>21</v>
      </c>
      <c r="B481" s="71">
        <v>710</v>
      </c>
      <c r="C481" s="71" t="s">
        <v>49</v>
      </c>
      <c r="D481" s="71"/>
      <c r="E481" s="71"/>
      <c r="F481" s="103">
        <f>F482</f>
        <v>0</v>
      </c>
      <c r="G481" s="104"/>
    </row>
    <row r="482" spans="1:7" s="13" customFormat="1" ht="18.75" hidden="1">
      <c r="A482" s="70" t="s">
        <v>124</v>
      </c>
      <c r="B482" s="71"/>
      <c r="C482" s="71"/>
      <c r="D482" s="18" t="s">
        <v>354</v>
      </c>
      <c r="E482" s="71"/>
      <c r="F482" s="93">
        <f>F483</f>
        <v>0</v>
      </c>
      <c r="G482" s="93"/>
    </row>
    <row r="483" spans="1:7" s="13" customFormat="1" ht="18.75" hidden="1">
      <c r="A483" s="70" t="s">
        <v>125</v>
      </c>
      <c r="B483" s="71"/>
      <c r="C483" s="71"/>
      <c r="D483" s="18" t="s">
        <v>494</v>
      </c>
      <c r="E483" s="71"/>
      <c r="F483" s="93">
        <f>F484</f>
        <v>0</v>
      </c>
      <c r="G483" s="93"/>
    </row>
    <row r="484" spans="1:7" s="13" customFormat="1" ht="18.75" hidden="1">
      <c r="A484" s="5" t="s">
        <v>355</v>
      </c>
      <c r="B484" s="71"/>
      <c r="C484" s="71"/>
      <c r="D484" s="71"/>
      <c r="E484" s="20" t="s">
        <v>234</v>
      </c>
      <c r="F484" s="93"/>
      <c r="G484" s="93"/>
    </row>
    <row r="485" spans="1:7" s="13" customFormat="1" ht="18.75">
      <c r="A485" s="128" t="s">
        <v>12</v>
      </c>
      <c r="B485" s="20"/>
      <c r="C485" s="47" t="s">
        <v>41</v>
      </c>
      <c r="D485" s="126"/>
      <c r="E485" s="122"/>
      <c r="F485" s="91">
        <f>F486</f>
        <v>200</v>
      </c>
      <c r="G485" s="127"/>
    </row>
    <row r="486" spans="1:7" s="13" customFormat="1" ht="18.75">
      <c r="A486" s="142" t="s">
        <v>621</v>
      </c>
      <c r="B486" s="122"/>
      <c r="C486" s="126"/>
      <c r="D486" s="123" t="s">
        <v>620</v>
      </c>
      <c r="E486" s="122"/>
      <c r="F486" s="127">
        <f>F487</f>
        <v>200</v>
      </c>
      <c r="G486" s="127"/>
    </row>
    <row r="487" spans="1:7" s="13" customFormat="1" ht="31.5">
      <c r="A487" s="125" t="s">
        <v>622</v>
      </c>
      <c r="B487" s="122"/>
      <c r="C487" s="126"/>
      <c r="D487" s="126"/>
      <c r="E487" s="122" t="s">
        <v>309</v>
      </c>
      <c r="F487" s="127">
        <v>200</v>
      </c>
      <c r="G487" s="127"/>
    </row>
    <row r="488" spans="1:7" s="37" customFormat="1" ht="18" customHeight="1">
      <c r="A488" s="53" t="s">
        <v>27</v>
      </c>
      <c r="B488" s="122"/>
      <c r="C488" s="47">
        <v>1001</v>
      </c>
      <c r="D488" s="47"/>
      <c r="E488" s="47"/>
      <c r="F488" s="91">
        <f aca="true" t="shared" si="4" ref="F488:G490">F489</f>
        <v>2103000</v>
      </c>
      <c r="G488" s="91">
        <f t="shared" si="4"/>
        <v>2103000</v>
      </c>
    </row>
    <row r="489" spans="1:7" s="37" customFormat="1" ht="33" customHeight="1">
      <c r="A489" s="39" t="s">
        <v>126</v>
      </c>
      <c r="B489" s="47"/>
      <c r="C489" s="18"/>
      <c r="D489" s="18">
        <v>4910000</v>
      </c>
      <c r="E489" s="20"/>
      <c r="F489" s="93">
        <f t="shared" si="4"/>
        <v>2103000</v>
      </c>
      <c r="G489" s="93">
        <f t="shared" si="4"/>
        <v>2103000</v>
      </c>
    </row>
    <row r="490" spans="1:7" s="37" customFormat="1" ht="44.25" customHeight="1">
      <c r="A490" s="39" t="s">
        <v>127</v>
      </c>
      <c r="B490" s="18"/>
      <c r="C490" s="18"/>
      <c r="D490" s="18">
        <v>4910100</v>
      </c>
      <c r="E490" s="20"/>
      <c r="F490" s="93">
        <f t="shared" si="4"/>
        <v>2103000</v>
      </c>
      <c r="G490" s="93">
        <f t="shared" si="4"/>
        <v>2103000</v>
      </c>
    </row>
    <row r="491" spans="1:7" s="37" customFormat="1" ht="34.5" customHeight="1">
      <c r="A491" s="38" t="s">
        <v>223</v>
      </c>
      <c r="B491" s="18"/>
      <c r="C491" s="20"/>
      <c r="D491" s="20"/>
      <c r="E491" s="20" t="s">
        <v>224</v>
      </c>
      <c r="F491" s="93">
        <v>2103000</v>
      </c>
      <c r="G491" s="93">
        <v>2103000</v>
      </c>
    </row>
    <row r="492" spans="1:7" s="37" customFormat="1" ht="29.25" customHeight="1">
      <c r="A492" s="36" t="s">
        <v>28</v>
      </c>
      <c r="B492" s="20"/>
      <c r="C492" s="15" t="s">
        <v>122</v>
      </c>
      <c r="D492" s="20"/>
      <c r="E492" s="7"/>
      <c r="F492" s="89">
        <f>F493+F497+F499</f>
        <v>32483418</v>
      </c>
      <c r="G492" s="89">
        <f>G493</f>
        <v>32483418</v>
      </c>
    </row>
    <row r="493" spans="1:7" s="37" customFormat="1" ht="29.25" customHeight="1">
      <c r="A493" s="39" t="s">
        <v>123</v>
      </c>
      <c r="B493" s="20"/>
      <c r="C493" s="18"/>
      <c r="D493" s="40">
        <v>5080000</v>
      </c>
      <c r="E493" s="34"/>
      <c r="F493" s="90">
        <f>F494</f>
        <v>32483418</v>
      </c>
      <c r="G493" s="90">
        <f>G494</f>
        <v>32483418</v>
      </c>
    </row>
    <row r="494" spans="1:7" s="37" customFormat="1" ht="42.75" customHeight="1">
      <c r="A494" s="39" t="s">
        <v>52</v>
      </c>
      <c r="B494" s="18"/>
      <c r="C494" s="18"/>
      <c r="D494" s="18">
        <v>5089900</v>
      </c>
      <c r="E494" s="34"/>
      <c r="F494" s="90">
        <f>F495+F496</f>
        <v>32483418</v>
      </c>
      <c r="G494" s="90">
        <f>G495+G496</f>
        <v>32483418</v>
      </c>
    </row>
    <row r="495" spans="1:7" s="37" customFormat="1" ht="51" customHeight="1">
      <c r="A495" s="38" t="s">
        <v>225</v>
      </c>
      <c r="B495" s="18"/>
      <c r="C495" s="20"/>
      <c r="D495" s="20"/>
      <c r="E495" s="7" t="s">
        <v>226</v>
      </c>
      <c r="F495" s="90">
        <v>31846348</v>
      </c>
      <c r="G495" s="90">
        <v>31846348</v>
      </c>
    </row>
    <row r="496" spans="1:7" s="37" customFormat="1" ht="26.25" customHeight="1">
      <c r="A496" s="38" t="s">
        <v>380</v>
      </c>
      <c r="B496" s="20"/>
      <c r="C496" s="20"/>
      <c r="D496" s="20"/>
      <c r="E496" s="7" t="s">
        <v>271</v>
      </c>
      <c r="F496" s="90">
        <v>637070</v>
      </c>
      <c r="G496" s="90">
        <v>637070</v>
      </c>
    </row>
    <row r="497" spans="1:7" s="37" customFormat="1" ht="132" customHeight="1" hidden="1">
      <c r="A497" s="65" t="s">
        <v>453</v>
      </c>
      <c r="B497" s="20"/>
      <c r="C497" s="20"/>
      <c r="D497" s="18" t="s">
        <v>371</v>
      </c>
      <c r="E497" s="7"/>
      <c r="F497" s="90">
        <f>F498</f>
        <v>0</v>
      </c>
      <c r="G497" s="90"/>
    </row>
    <row r="498" spans="1:7" s="37" customFormat="1" ht="27.75" customHeight="1" hidden="1">
      <c r="A498" s="38" t="s">
        <v>380</v>
      </c>
      <c r="B498" s="20"/>
      <c r="C498" s="20"/>
      <c r="D498" s="20"/>
      <c r="E498" s="7" t="s">
        <v>271</v>
      </c>
      <c r="F498" s="90"/>
      <c r="G498" s="90"/>
    </row>
    <row r="499" spans="1:7" s="37" customFormat="1" ht="68.25" customHeight="1" hidden="1">
      <c r="A499" s="39" t="s">
        <v>481</v>
      </c>
      <c r="B499" s="20"/>
      <c r="C499" s="20"/>
      <c r="D499" s="20" t="s">
        <v>375</v>
      </c>
      <c r="E499" s="7"/>
      <c r="F499" s="90">
        <f>F500</f>
        <v>0</v>
      </c>
      <c r="G499" s="90"/>
    </row>
    <row r="500" spans="1:7" s="37" customFormat="1" ht="27.75" customHeight="1" hidden="1">
      <c r="A500" s="38" t="s">
        <v>380</v>
      </c>
      <c r="B500" s="20"/>
      <c r="C500" s="20"/>
      <c r="D500" s="20"/>
      <c r="E500" s="7" t="s">
        <v>271</v>
      </c>
      <c r="F500" s="90"/>
      <c r="G500" s="90"/>
    </row>
    <row r="501" spans="1:7" s="37" customFormat="1" ht="18" customHeight="1">
      <c r="A501" s="36" t="s">
        <v>29</v>
      </c>
      <c r="B501" s="20"/>
      <c r="C501" s="15">
        <v>1003</v>
      </c>
      <c r="D501" s="15"/>
      <c r="E501" s="15"/>
      <c r="F501" s="95">
        <f>F504+F530+F546+F502</f>
        <v>50245922.00000001</v>
      </c>
      <c r="G501" s="95">
        <f>G504+G530+G546+G502</f>
        <v>48751331.00000001</v>
      </c>
    </row>
    <row r="502" spans="1:7" s="37" customFormat="1" ht="33.75" customHeight="1">
      <c r="A502" s="39" t="s">
        <v>623</v>
      </c>
      <c r="B502" s="15"/>
      <c r="C502" s="15"/>
      <c r="D502" s="18" t="s">
        <v>505</v>
      </c>
      <c r="E502" s="15"/>
      <c r="F502" s="95">
        <f>F503</f>
        <v>35121</v>
      </c>
      <c r="G502" s="95"/>
    </row>
    <row r="503" spans="1:7" s="37" customFormat="1" ht="30" customHeight="1">
      <c r="A503" s="38" t="s">
        <v>229</v>
      </c>
      <c r="B503" s="15"/>
      <c r="C503" s="15"/>
      <c r="D503" s="15"/>
      <c r="E503" s="20" t="s">
        <v>230</v>
      </c>
      <c r="F503" s="93">
        <v>35121</v>
      </c>
      <c r="G503" s="95"/>
    </row>
    <row r="504" spans="1:7" s="37" customFormat="1" ht="21.75" customHeight="1">
      <c r="A504" s="39" t="s">
        <v>100</v>
      </c>
      <c r="B504" s="15"/>
      <c r="C504" s="18"/>
      <c r="D504" s="18">
        <v>5050000</v>
      </c>
      <c r="E504" s="18"/>
      <c r="F504" s="93">
        <f>F505+F507+F509+F511+F513+F515+F527</f>
        <v>38200686.510000005</v>
      </c>
      <c r="G504" s="93">
        <f>G505+G507+G509+G511+G513+G515+G527</f>
        <v>38200686.510000005</v>
      </c>
    </row>
    <row r="505" spans="1:7" s="37" customFormat="1" ht="23.25" customHeight="1" hidden="1">
      <c r="A505" s="39" t="s">
        <v>128</v>
      </c>
      <c r="B505" s="18"/>
      <c r="C505" s="18"/>
      <c r="D505" s="18">
        <v>5051900</v>
      </c>
      <c r="E505" s="18"/>
      <c r="F505" s="93">
        <f>F506</f>
        <v>0</v>
      </c>
      <c r="G505" s="93">
        <f>G506</f>
        <v>0</v>
      </c>
    </row>
    <row r="506" spans="1:7" s="37" customFormat="1" ht="30" customHeight="1" hidden="1">
      <c r="A506" s="38" t="s">
        <v>223</v>
      </c>
      <c r="B506" s="18"/>
      <c r="C506" s="20"/>
      <c r="D506" s="20"/>
      <c r="E506" s="20" t="s">
        <v>224</v>
      </c>
      <c r="F506" s="93"/>
      <c r="G506" s="93"/>
    </row>
    <row r="507" spans="1:7" s="37" customFormat="1" ht="31.5">
      <c r="A507" s="39" t="s">
        <v>441</v>
      </c>
      <c r="B507" s="20"/>
      <c r="C507" s="18"/>
      <c r="D507" s="18">
        <v>5052205</v>
      </c>
      <c r="E507" s="18"/>
      <c r="F507" s="93">
        <f>F508</f>
        <v>559000</v>
      </c>
      <c r="G507" s="93">
        <f>G508</f>
        <v>559000</v>
      </c>
    </row>
    <row r="508" spans="1:7" s="37" customFormat="1" ht="34.5" customHeight="1">
      <c r="A508" s="38" t="s">
        <v>223</v>
      </c>
      <c r="B508" s="18"/>
      <c r="C508" s="20"/>
      <c r="D508" s="20"/>
      <c r="E508" s="20" t="s">
        <v>224</v>
      </c>
      <c r="F508" s="93">
        <v>559000</v>
      </c>
      <c r="G508" s="93">
        <v>559000</v>
      </c>
    </row>
    <row r="509" spans="1:7" s="37" customFormat="1" ht="59.25" customHeight="1">
      <c r="A509" s="39" t="s">
        <v>129</v>
      </c>
      <c r="B509" s="20"/>
      <c r="C509" s="18"/>
      <c r="D509" s="18">
        <v>5052901</v>
      </c>
      <c r="E509" s="18"/>
      <c r="F509" s="93">
        <f>F510</f>
        <v>1661660</v>
      </c>
      <c r="G509" s="93">
        <f>G510</f>
        <v>1661660</v>
      </c>
    </row>
    <row r="510" spans="1:7" s="37" customFormat="1" ht="33.75" customHeight="1">
      <c r="A510" s="38" t="s">
        <v>223</v>
      </c>
      <c r="B510" s="18"/>
      <c r="C510" s="20"/>
      <c r="D510" s="20"/>
      <c r="E510" s="20" t="s">
        <v>224</v>
      </c>
      <c r="F510" s="93">
        <v>1661660</v>
      </c>
      <c r="G510" s="93">
        <v>1661660</v>
      </c>
    </row>
    <row r="511" spans="1:7" s="37" customFormat="1" ht="37.5" customHeight="1">
      <c r="A511" s="39" t="s">
        <v>134</v>
      </c>
      <c r="B511" s="20"/>
      <c r="C511" s="18"/>
      <c r="D511" s="18">
        <v>5054600</v>
      </c>
      <c r="E511" s="18"/>
      <c r="F511" s="93">
        <f>F512</f>
        <v>6962000</v>
      </c>
      <c r="G511" s="93">
        <f>G512</f>
        <v>6962000</v>
      </c>
    </row>
    <row r="512" spans="1:7" s="37" customFormat="1" ht="42.75" customHeight="1">
      <c r="A512" s="38" t="s">
        <v>227</v>
      </c>
      <c r="B512" s="18"/>
      <c r="C512" s="20"/>
      <c r="D512" s="20"/>
      <c r="E512" s="20" t="s">
        <v>228</v>
      </c>
      <c r="F512" s="93">
        <v>6962000</v>
      </c>
      <c r="G512" s="93">
        <v>6962000</v>
      </c>
    </row>
    <row r="513" spans="1:7" s="37" customFormat="1" ht="42.75" customHeight="1">
      <c r="A513" s="39" t="s">
        <v>136</v>
      </c>
      <c r="B513" s="20"/>
      <c r="C513" s="18"/>
      <c r="D513" s="18">
        <v>5054800</v>
      </c>
      <c r="E513" s="18"/>
      <c r="F513" s="93">
        <f>F514</f>
        <v>4703781</v>
      </c>
      <c r="G513" s="93">
        <f>G514</f>
        <v>4703781</v>
      </c>
    </row>
    <row r="514" spans="1:7" s="37" customFormat="1" ht="35.25" customHeight="1">
      <c r="A514" s="38" t="s">
        <v>227</v>
      </c>
      <c r="B514" s="18"/>
      <c r="C514" s="20"/>
      <c r="D514" s="20"/>
      <c r="E514" s="20" t="s">
        <v>228</v>
      </c>
      <c r="F514" s="93">
        <v>4703781</v>
      </c>
      <c r="G514" s="93">
        <v>4703781</v>
      </c>
    </row>
    <row r="515" spans="1:7" s="37" customFormat="1" ht="29.25" customHeight="1">
      <c r="A515" s="39" t="s">
        <v>150</v>
      </c>
      <c r="B515" s="20"/>
      <c r="C515" s="20"/>
      <c r="D515" s="18">
        <v>5055500</v>
      </c>
      <c r="E515" s="20"/>
      <c r="F515" s="93">
        <f>F516+F518+F524</f>
        <v>15338245.510000002</v>
      </c>
      <c r="G515" s="93">
        <f>G516+G518+G524</f>
        <v>15338245.510000002</v>
      </c>
    </row>
    <row r="516" spans="1:7" s="37" customFormat="1" ht="33" customHeight="1">
      <c r="A516" s="39" t="s">
        <v>130</v>
      </c>
      <c r="B516" s="20"/>
      <c r="C516" s="18"/>
      <c r="D516" s="18">
        <v>5055510</v>
      </c>
      <c r="E516" s="18"/>
      <c r="F516" s="93">
        <f>F517</f>
        <v>5790000</v>
      </c>
      <c r="G516" s="93">
        <f>G517</f>
        <v>5790000</v>
      </c>
    </row>
    <row r="517" spans="1:7" s="37" customFormat="1" ht="37.5" customHeight="1">
      <c r="A517" s="38" t="s">
        <v>223</v>
      </c>
      <c r="B517" s="18"/>
      <c r="C517" s="20"/>
      <c r="D517" s="20"/>
      <c r="E517" s="20" t="s">
        <v>224</v>
      </c>
      <c r="F517" s="93">
        <v>5790000</v>
      </c>
      <c r="G517" s="93">
        <v>5790000</v>
      </c>
    </row>
    <row r="518" spans="1:7" s="37" customFormat="1" ht="42" customHeight="1">
      <c r="A518" s="39" t="s">
        <v>131</v>
      </c>
      <c r="B518" s="20"/>
      <c r="C518" s="18"/>
      <c r="D518" s="18">
        <v>5055520</v>
      </c>
      <c r="E518" s="18"/>
      <c r="F518" s="93">
        <f>F519+F522</f>
        <v>9318275.530000001</v>
      </c>
      <c r="G518" s="93">
        <f>G519+G522</f>
        <v>9318275.530000001</v>
      </c>
    </row>
    <row r="519" spans="1:7" s="37" customFormat="1" ht="42.75" customHeight="1">
      <c r="A519" s="39" t="s">
        <v>132</v>
      </c>
      <c r="B519" s="18"/>
      <c r="C519" s="18"/>
      <c r="D519" s="18">
        <v>5055521</v>
      </c>
      <c r="E519" s="18"/>
      <c r="F519" s="93">
        <f>F520+F521</f>
        <v>8309454.53</v>
      </c>
      <c r="G519" s="93">
        <f>G520+G521</f>
        <v>8309454.53</v>
      </c>
    </row>
    <row r="520" spans="1:7" s="37" customFormat="1" ht="33.75" customHeight="1">
      <c r="A520" s="38" t="s">
        <v>223</v>
      </c>
      <c r="B520" s="18"/>
      <c r="C520" s="20"/>
      <c r="D520" s="20"/>
      <c r="E520" s="20" t="s">
        <v>224</v>
      </c>
      <c r="F520" s="93">
        <v>3123179</v>
      </c>
      <c r="G520" s="93">
        <v>3123179</v>
      </c>
    </row>
    <row r="521" spans="1:9" s="37" customFormat="1" ht="30" customHeight="1">
      <c r="A521" s="38" t="s">
        <v>227</v>
      </c>
      <c r="B521" s="20"/>
      <c r="C521" s="20"/>
      <c r="D521" s="20"/>
      <c r="E521" s="20" t="s">
        <v>228</v>
      </c>
      <c r="F521" s="93">
        <v>5186275.53</v>
      </c>
      <c r="G521" s="93">
        <v>5186275.53</v>
      </c>
      <c r="I521" s="57"/>
    </row>
    <row r="522" spans="1:7" s="37" customFormat="1" ht="40.5" customHeight="1">
      <c r="A522" s="39" t="s">
        <v>133</v>
      </c>
      <c r="B522" s="20"/>
      <c r="C522" s="18"/>
      <c r="D522" s="18">
        <v>5055522</v>
      </c>
      <c r="E522" s="18"/>
      <c r="F522" s="93">
        <f>F523</f>
        <v>1008821</v>
      </c>
      <c r="G522" s="93">
        <f>G523</f>
        <v>1008821</v>
      </c>
    </row>
    <row r="523" spans="1:7" s="37" customFormat="1" ht="33" customHeight="1">
      <c r="A523" s="38" t="s">
        <v>223</v>
      </c>
      <c r="B523" s="18"/>
      <c r="C523" s="20"/>
      <c r="D523" s="20"/>
      <c r="E523" s="20" t="s">
        <v>224</v>
      </c>
      <c r="F523" s="93">
        <v>1008821</v>
      </c>
      <c r="G523" s="93">
        <v>1008821</v>
      </c>
    </row>
    <row r="524" spans="1:7" s="37" customFormat="1" ht="48.75" customHeight="1">
      <c r="A524" s="39" t="s">
        <v>135</v>
      </c>
      <c r="B524" s="20"/>
      <c r="C524" s="18"/>
      <c r="D524" s="18">
        <v>5055530</v>
      </c>
      <c r="E524" s="18"/>
      <c r="F524" s="93">
        <f>F525+F526</f>
        <v>229969.97999999998</v>
      </c>
      <c r="G524" s="93">
        <f>G525+G526</f>
        <v>229969.97999999998</v>
      </c>
    </row>
    <row r="525" spans="1:7" s="37" customFormat="1" ht="30" customHeight="1">
      <c r="A525" s="38" t="s">
        <v>223</v>
      </c>
      <c r="B525" s="18"/>
      <c r="C525" s="20"/>
      <c r="D525" s="20"/>
      <c r="E525" s="20" t="s">
        <v>224</v>
      </c>
      <c r="F525" s="93">
        <v>133000</v>
      </c>
      <c r="G525" s="93">
        <v>133000</v>
      </c>
    </row>
    <row r="526" spans="1:7" s="37" customFormat="1" ht="49.5" customHeight="1">
      <c r="A526" s="38" t="s">
        <v>227</v>
      </c>
      <c r="B526" s="20"/>
      <c r="C526" s="20"/>
      <c r="D526" s="20"/>
      <c r="E526" s="20" t="s">
        <v>228</v>
      </c>
      <c r="F526" s="93">
        <v>96969.98</v>
      </c>
      <c r="G526" s="93">
        <v>96969.98</v>
      </c>
    </row>
    <row r="527" spans="1:7" s="37" customFormat="1" ht="30" customHeight="1">
      <c r="A527" s="39" t="s">
        <v>137</v>
      </c>
      <c r="B527" s="20"/>
      <c r="C527" s="18"/>
      <c r="D527" s="18">
        <v>5058600</v>
      </c>
      <c r="E527" s="18"/>
      <c r="F527" s="93">
        <f>F528+F529</f>
        <v>8976000</v>
      </c>
      <c r="G527" s="93">
        <f>G528+G529</f>
        <v>8976000</v>
      </c>
    </row>
    <row r="528" spans="1:7" s="37" customFormat="1" ht="15.75">
      <c r="A528" s="38" t="s">
        <v>223</v>
      </c>
      <c r="B528" s="18"/>
      <c r="C528" s="20"/>
      <c r="D528" s="20"/>
      <c r="E528" s="20" t="s">
        <v>224</v>
      </c>
      <c r="F528" s="93">
        <v>8976000</v>
      </c>
      <c r="G528" s="93">
        <v>8976000</v>
      </c>
    </row>
    <row r="529" spans="1:7" s="37" customFormat="1" ht="3" customHeight="1" hidden="1">
      <c r="A529" s="38" t="s">
        <v>229</v>
      </c>
      <c r="B529" s="20"/>
      <c r="C529" s="20"/>
      <c r="D529" s="20"/>
      <c r="E529" s="20" t="s">
        <v>230</v>
      </c>
      <c r="F529" s="105"/>
      <c r="G529" s="106"/>
    </row>
    <row r="530" spans="1:7" s="37" customFormat="1" ht="38.25" customHeight="1">
      <c r="A530" s="39" t="s">
        <v>104</v>
      </c>
      <c r="B530" s="20"/>
      <c r="C530" s="20"/>
      <c r="D530" s="18">
        <v>5140000</v>
      </c>
      <c r="E530" s="20"/>
      <c r="F530" s="93">
        <f>F531</f>
        <v>10550644.49</v>
      </c>
      <c r="G530" s="93">
        <f>G531</f>
        <v>10550644.49</v>
      </c>
    </row>
    <row r="531" spans="1:7" s="37" customFormat="1" ht="32.25" customHeight="1">
      <c r="A531" s="39" t="s">
        <v>138</v>
      </c>
      <c r="B531" s="20"/>
      <c r="C531" s="20"/>
      <c r="D531" s="18">
        <v>5140100</v>
      </c>
      <c r="E531" s="20"/>
      <c r="F531" s="93">
        <f>F534+F540+F542+F532+F544</f>
        <v>10550644.49</v>
      </c>
      <c r="G531" s="93">
        <f>G534+G540+G542+G544</f>
        <v>10550644.49</v>
      </c>
    </row>
    <row r="532" spans="1:7" s="37" customFormat="1" ht="0.75" customHeight="1" hidden="1">
      <c r="A532" s="39" t="s">
        <v>550</v>
      </c>
      <c r="B532" s="20"/>
      <c r="C532" s="20"/>
      <c r="D532" s="18" t="s">
        <v>542</v>
      </c>
      <c r="E532" s="20"/>
      <c r="F532" s="93">
        <f>F533</f>
        <v>0</v>
      </c>
      <c r="G532" s="93"/>
    </row>
    <row r="533" spans="1:7" s="37" customFormat="1" ht="55.5" customHeight="1" hidden="1">
      <c r="A533" s="38" t="s">
        <v>543</v>
      </c>
      <c r="B533" s="20"/>
      <c r="C533" s="20"/>
      <c r="D533" s="18"/>
      <c r="E533" s="20" t="s">
        <v>230</v>
      </c>
      <c r="F533" s="93"/>
      <c r="G533" s="93"/>
    </row>
    <row r="534" spans="1:7" s="37" customFormat="1" ht="48" customHeight="1">
      <c r="A534" s="39" t="s">
        <v>237</v>
      </c>
      <c r="B534" s="20"/>
      <c r="C534" s="20"/>
      <c r="D534" s="18" t="s">
        <v>232</v>
      </c>
      <c r="E534" s="20"/>
      <c r="F534" s="93">
        <f>F535+F536+F537+F538+F539</f>
        <v>385890</v>
      </c>
      <c r="G534" s="93">
        <f>G535+G536+G537+G538+G539</f>
        <v>385890</v>
      </c>
    </row>
    <row r="535" spans="1:7" s="37" customFormat="1" ht="52.5" customHeight="1">
      <c r="A535" s="38" t="s">
        <v>235</v>
      </c>
      <c r="B535" s="20"/>
      <c r="C535" s="20"/>
      <c r="D535" s="20"/>
      <c r="E535" s="20" t="s">
        <v>233</v>
      </c>
      <c r="F535" s="93">
        <v>312000</v>
      </c>
      <c r="G535" s="93">
        <v>312000</v>
      </c>
    </row>
    <row r="536" spans="1:7" s="37" customFormat="1" ht="39" customHeight="1">
      <c r="A536" s="38" t="s">
        <v>236</v>
      </c>
      <c r="B536" s="20"/>
      <c r="C536" s="20"/>
      <c r="D536" s="20"/>
      <c r="E536" s="20" t="s">
        <v>234</v>
      </c>
      <c r="F536" s="93">
        <v>25000</v>
      </c>
      <c r="G536" s="93">
        <v>25000</v>
      </c>
    </row>
    <row r="537" spans="1:7" s="37" customFormat="1" ht="39" customHeight="1">
      <c r="A537" s="38" t="s">
        <v>648</v>
      </c>
      <c r="B537" s="20"/>
      <c r="C537" s="20"/>
      <c r="D537" s="20"/>
      <c r="E537" s="20" t="s">
        <v>647</v>
      </c>
      <c r="F537" s="93">
        <v>27614</v>
      </c>
      <c r="G537" s="93">
        <v>27614</v>
      </c>
    </row>
    <row r="538" spans="1:7" s="37" customFormat="1" ht="39" customHeight="1">
      <c r="A538" s="77" t="s">
        <v>546</v>
      </c>
      <c r="B538" s="20"/>
      <c r="C538" s="20"/>
      <c r="D538" s="20"/>
      <c r="E538" s="20" t="s">
        <v>271</v>
      </c>
      <c r="F538" s="93">
        <v>13298</v>
      </c>
      <c r="G538" s="93">
        <v>13298</v>
      </c>
    </row>
    <row r="539" spans="1:7" s="37" customFormat="1" ht="39" customHeight="1">
      <c r="A539" s="77" t="s">
        <v>370</v>
      </c>
      <c r="B539" s="20"/>
      <c r="C539" s="20"/>
      <c r="D539" s="20"/>
      <c r="E539" s="20" t="s">
        <v>309</v>
      </c>
      <c r="F539" s="93">
        <v>7978</v>
      </c>
      <c r="G539" s="93">
        <v>7978</v>
      </c>
    </row>
    <row r="540" spans="1:7" s="37" customFormat="1" ht="43.5" customHeight="1">
      <c r="A540" s="39" t="s">
        <v>239</v>
      </c>
      <c r="B540" s="20"/>
      <c r="C540" s="18"/>
      <c r="D540" s="18" t="s">
        <v>231</v>
      </c>
      <c r="E540" s="20"/>
      <c r="F540" s="93">
        <f>F541</f>
        <v>8616754.49</v>
      </c>
      <c r="G540" s="93">
        <f>G541</f>
        <v>8616754.49</v>
      </c>
    </row>
    <row r="541" spans="1:7" s="37" customFormat="1" ht="44.25" customHeight="1">
      <c r="A541" s="38" t="s">
        <v>227</v>
      </c>
      <c r="B541" s="18"/>
      <c r="C541" s="20"/>
      <c r="D541" s="20"/>
      <c r="E541" s="20" t="s">
        <v>228</v>
      </c>
      <c r="F541" s="93">
        <v>8616754.49</v>
      </c>
      <c r="G541" s="93">
        <v>8616754.49</v>
      </c>
    </row>
    <row r="542" spans="1:7" s="37" customFormat="1" ht="36.75" customHeight="1">
      <c r="A542" s="39" t="s">
        <v>238</v>
      </c>
      <c r="B542" s="20"/>
      <c r="C542" s="20"/>
      <c r="D542" s="18" t="s">
        <v>336</v>
      </c>
      <c r="E542" s="20"/>
      <c r="F542" s="93">
        <f>F543</f>
        <v>1548000</v>
      </c>
      <c r="G542" s="93">
        <f>G543</f>
        <v>1548000</v>
      </c>
    </row>
    <row r="543" spans="1:7" s="37" customFormat="1" ht="39.75" customHeight="1">
      <c r="A543" s="38" t="s">
        <v>229</v>
      </c>
      <c r="B543" s="20"/>
      <c r="C543" s="20"/>
      <c r="D543" s="20"/>
      <c r="E543" s="20" t="s">
        <v>230</v>
      </c>
      <c r="F543" s="93">
        <v>1548000</v>
      </c>
      <c r="G543" s="93">
        <v>1548000</v>
      </c>
    </row>
    <row r="544" spans="1:7" s="37" customFormat="1" ht="1.5" customHeight="1" hidden="1">
      <c r="A544" s="39" t="s">
        <v>549</v>
      </c>
      <c r="B544" s="20"/>
      <c r="C544" s="20"/>
      <c r="D544" s="20" t="s">
        <v>540</v>
      </c>
      <c r="E544" s="20"/>
      <c r="F544" s="93">
        <f>F545</f>
        <v>0</v>
      </c>
      <c r="G544" s="93">
        <f>G545</f>
        <v>0</v>
      </c>
    </row>
    <row r="545" spans="1:7" s="37" customFormat="1" ht="56.25" customHeight="1" hidden="1">
      <c r="A545" s="38" t="s">
        <v>541</v>
      </c>
      <c r="B545" s="20"/>
      <c r="C545" s="20"/>
      <c r="D545" s="20"/>
      <c r="E545" s="20" t="s">
        <v>224</v>
      </c>
      <c r="F545" s="93"/>
      <c r="G545" s="93"/>
    </row>
    <row r="546" spans="1:7" s="37" customFormat="1" ht="24" customHeight="1">
      <c r="A546" s="39" t="s">
        <v>77</v>
      </c>
      <c r="B546" s="20"/>
      <c r="C546" s="18"/>
      <c r="D546" s="18" t="s">
        <v>78</v>
      </c>
      <c r="E546" s="20"/>
      <c r="F546" s="93">
        <f>F547+F554+F552</f>
        <v>1459470</v>
      </c>
      <c r="G546" s="93"/>
    </row>
    <row r="547" spans="1:7" s="37" customFormat="1" ht="46.5" customHeight="1">
      <c r="A547" s="39" t="s">
        <v>240</v>
      </c>
      <c r="B547" s="18"/>
      <c r="C547" s="18"/>
      <c r="D547" s="18" t="s">
        <v>241</v>
      </c>
      <c r="E547" s="20"/>
      <c r="F547" s="93">
        <f>F548</f>
        <v>600000</v>
      </c>
      <c r="G547" s="93"/>
    </row>
    <row r="548" spans="1:7" s="37" customFormat="1" ht="48.75" customHeight="1">
      <c r="A548" s="39" t="s">
        <v>242</v>
      </c>
      <c r="B548" s="18"/>
      <c r="C548" s="18"/>
      <c r="D548" s="18" t="s">
        <v>243</v>
      </c>
      <c r="E548" s="20"/>
      <c r="F548" s="93">
        <f>F549+F550+F551</f>
        <v>600000</v>
      </c>
      <c r="G548" s="107">
        <f>G549+G551</f>
        <v>0</v>
      </c>
    </row>
    <row r="549" spans="1:7" s="37" customFormat="1" ht="46.5" customHeight="1">
      <c r="A549" s="38" t="s">
        <v>229</v>
      </c>
      <c r="B549" s="18"/>
      <c r="C549" s="20"/>
      <c r="D549" s="20"/>
      <c r="E549" s="20" t="s">
        <v>230</v>
      </c>
      <c r="F549" s="93">
        <v>550000</v>
      </c>
      <c r="G549" s="107"/>
    </row>
    <row r="550" spans="1:7" s="37" customFormat="1" ht="24" customHeight="1" hidden="1">
      <c r="A550" s="77" t="s">
        <v>380</v>
      </c>
      <c r="B550" s="20"/>
      <c r="C550" s="20"/>
      <c r="D550" s="20"/>
      <c r="E550" s="20" t="s">
        <v>271</v>
      </c>
      <c r="F550" s="93"/>
      <c r="G550" s="107"/>
    </row>
    <row r="551" spans="1:7" s="37" customFormat="1" ht="24" customHeight="1">
      <c r="A551" s="77" t="s">
        <v>546</v>
      </c>
      <c r="B551" s="20"/>
      <c r="C551" s="20"/>
      <c r="D551" s="20"/>
      <c r="E551" s="20" t="s">
        <v>271</v>
      </c>
      <c r="F551" s="93">
        <v>50000</v>
      </c>
      <c r="G551" s="107"/>
    </row>
    <row r="552" spans="1:7" s="37" customFormat="1" ht="51.75" customHeight="1">
      <c r="A552" s="78" t="s">
        <v>547</v>
      </c>
      <c r="B552" s="20"/>
      <c r="C552" s="20"/>
      <c r="D552" s="20" t="s">
        <v>545</v>
      </c>
      <c r="E552" s="20"/>
      <c r="F552" s="93">
        <f>F553</f>
        <v>728000</v>
      </c>
      <c r="G552" s="107">
        <f>G553</f>
        <v>0</v>
      </c>
    </row>
    <row r="553" spans="1:7" s="37" customFormat="1" ht="24" customHeight="1">
      <c r="A553" s="77" t="s">
        <v>546</v>
      </c>
      <c r="B553" s="20"/>
      <c r="C553" s="20"/>
      <c r="D553" s="20"/>
      <c r="E553" s="20" t="s">
        <v>271</v>
      </c>
      <c r="F553" s="93">
        <v>728000</v>
      </c>
      <c r="G553" s="107"/>
    </row>
    <row r="554" spans="1:7" s="37" customFormat="1" ht="118.5" customHeight="1">
      <c r="A554" s="78" t="s">
        <v>551</v>
      </c>
      <c r="B554" s="20"/>
      <c r="C554" s="20"/>
      <c r="D554" s="18" t="s">
        <v>544</v>
      </c>
      <c r="E554" s="20"/>
      <c r="F554" s="93">
        <f>F555</f>
        <v>131470</v>
      </c>
      <c r="G554" s="107">
        <f>G555</f>
        <v>0</v>
      </c>
    </row>
    <row r="555" spans="1:7" s="37" customFormat="1" ht="24" customHeight="1">
      <c r="A555" s="77" t="s">
        <v>357</v>
      </c>
      <c r="B555" s="20"/>
      <c r="C555" s="20"/>
      <c r="D555" s="20"/>
      <c r="E555" s="20" t="s">
        <v>271</v>
      </c>
      <c r="F555" s="93">
        <v>131470</v>
      </c>
      <c r="G555" s="107"/>
    </row>
    <row r="556" spans="1:7" s="37" customFormat="1" ht="15.75">
      <c r="A556" s="55" t="s">
        <v>30</v>
      </c>
      <c r="B556" s="20"/>
      <c r="C556" s="15" t="s">
        <v>186</v>
      </c>
      <c r="D556" s="20"/>
      <c r="E556" s="20"/>
      <c r="F556" s="95">
        <f>F561+F567+F557+F559</f>
        <v>1092300</v>
      </c>
      <c r="G556" s="95">
        <f>G561+G567+G557+G559+G562</f>
        <v>1089000</v>
      </c>
    </row>
    <row r="557" spans="1:7" s="37" customFormat="1" ht="47.25">
      <c r="A557" s="39" t="s">
        <v>128</v>
      </c>
      <c r="B557" s="20"/>
      <c r="C557" s="15"/>
      <c r="D557" s="18" t="s">
        <v>603</v>
      </c>
      <c r="E557" s="20"/>
      <c r="F557" s="93">
        <f>F558</f>
        <v>48000</v>
      </c>
      <c r="G557" s="93">
        <f>G558</f>
        <v>48000</v>
      </c>
    </row>
    <row r="558" spans="1:7" s="37" customFormat="1" ht="15.75">
      <c r="A558" s="38" t="s">
        <v>223</v>
      </c>
      <c r="B558" s="20"/>
      <c r="C558" s="15"/>
      <c r="D558" s="20"/>
      <c r="E558" s="20" t="s">
        <v>224</v>
      </c>
      <c r="F558" s="93">
        <v>48000</v>
      </c>
      <c r="G558" s="107">
        <v>48000</v>
      </c>
    </row>
    <row r="559" spans="1:7" s="37" customFormat="1" ht="47.25">
      <c r="A559" s="39" t="s">
        <v>549</v>
      </c>
      <c r="B559" s="20"/>
      <c r="C559" s="15"/>
      <c r="D559" s="18" t="s">
        <v>540</v>
      </c>
      <c r="E559" s="20"/>
      <c r="F559" s="93">
        <f>F560</f>
        <v>1041000</v>
      </c>
      <c r="G559" s="93">
        <f>G560</f>
        <v>1041000</v>
      </c>
    </row>
    <row r="560" spans="1:7" s="37" customFormat="1" ht="15.75">
      <c r="A560" s="38" t="s">
        <v>541</v>
      </c>
      <c r="B560" s="20"/>
      <c r="C560" s="15"/>
      <c r="D560" s="20"/>
      <c r="E560" s="20" t="s">
        <v>224</v>
      </c>
      <c r="F560" s="93">
        <v>1041000</v>
      </c>
      <c r="G560" s="93">
        <v>1041000</v>
      </c>
    </row>
    <row r="561" spans="1:7" s="37" customFormat="1" ht="17.25" customHeight="1">
      <c r="A561" s="44" t="s">
        <v>77</v>
      </c>
      <c r="B561" s="20"/>
      <c r="C561" s="18"/>
      <c r="D561" s="18" t="s">
        <v>78</v>
      </c>
      <c r="E561" s="20"/>
      <c r="F561" s="93">
        <f>F562+F564</f>
        <v>3000</v>
      </c>
      <c r="G561" s="107"/>
    </row>
    <row r="562" spans="1:7" s="37" customFormat="1" ht="57" customHeight="1">
      <c r="A562" s="44" t="s">
        <v>480</v>
      </c>
      <c r="B562" s="18"/>
      <c r="C562" s="18"/>
      <c r="D562" s="18" t="s">
        <v>187</v>
      </c>
      <c r="E562" s="20"/>
      <c r="F562" s="93">
        <f>F563</f>
        <v>3000</v>
      </c>
      <c r="G562" s="107">
        <f>G563</f>
        <v>0</v>
      </c>
    </row>
    <row r="563" spans="1:7" s="37" customFormat="1" ht="31.5" customHeight="1">
      <c r="A563" s="77" t="s">
        <v>649</v>
      </c>
      <c r="B563" s="18"/>
      <c r="C563" s="18"/>
      <c r="D563" s="18"/>
      <c r="E563" s="20" t="s">
        <v>647</v>
      </c>
      <c r="F563" s="93">
        <v>3000</v>
      </c>
      <c r="G563" s="107"/>
    </row>
    <row r="564" spans="1:7" s="37" customFormat="1" ht="52.5" customHeight="1" hidden="1">
      <c r="A564" s="78" t="s">
        <v>548</v>
      </c>
      <c r="B564" s="18"/>
      <c r="C564" s="18"/>
      <c r="D564" s="18" t="s">
        <v>539</v>
      </c>
      <c r="E564" s="20"/>
      <c r="F564" s="93">
        <f>F565</f>
        <v>0</v>
      </c>
      <c r="G564" s="107"/>
    </row>
    <row r="565" spans="1:7" s="37" customFormat="1" ht="30.75" customHeight="1" hidden="1">
      <c r="A565" s="77" t="s">
        <v>251</v>
      </c>
      <c r="B565" s="18"/>
      <c r="C565" s="18"/>
      <c r="D565" s="18"/>
      <c r="E565" s="20" t="s">
        <v>234</v>
      </c>
      <c r="F565" s="93"/>
      <c r="G565" s="107"/>
    </row>
    <row r="566" spans="1:7" s="37" customFormat="1" ht="30.75" customHeight="1" hidden="1">
      <c r="A566" s="38" t="s">
        <v>236</v>
      </c>
      <c r="B566" s="18"/>
      <c r="C566" s="20"/>
      <c r="D566" s="20"/>
      <c r="E566" s="20" t="s">
        <v>234</v>
      </c>
      <c r="F566" s="93"/>
      <c r="G566" s="107"/>
    </row>
    <row r="567" spans="1:7" s="37" customFormat="1" ht="28.5" customHeight="1">
      <c r="A567" s="44" t="s">
        <v>244</v>
      </c>
      <c r="B567" s="20"/>
      <c r="C567" s="18"/>
      <c r="D567" s="18" t="s">
        <v>68</v>
      </c>
      <c r="E567" s="20"/>
      <c r="F567" s="93">
        <f aca="true" t="shared" si="5" ref="F567:G569">F568</f>
        <v>300</v>
      </c>
      <c r="G567" s="107">
        <f t="shared" si="5"/>
        <v>0</v>
      </c>
    </row>
    <row r="568" spans="1:7" s="37" customFormat="1" ht="36" customHeight="1">
      <c r="A568" s="44" t="s">
        <v>245</v>
      </c>
      <c r="B568" s="18"/>
      <c r="C568" s="18"/>
      <c r="D568" s="18" t="s">
        <v>208</v>
      </c>
      <c r="E568" s="20"/>
      <c r="F568" s="93">
        <f t="shared" si="5"/>
        <v>300</v>
      </c>
      <c r="G568" s="107">
        <f t="shared" si="5"/>
        <v>0</v>
      </c>
    </row>
    <row r="569" spans="1:7" s="37" customFormat="1" ht="30.75" customHeight="1">
      <c r="A569" s="44" t="s">
        <v>246</v>
      </c>
      <c r="B569" s="18"/>
      <c r="C569" s="18"/>
      <c r="D569" s="18" t="s">
        <v>211</v>
      </c>
      <c r="E569" s="20"/>
      <c r="F569" s="93">
        <f t="shared" si="5"/>
        <v>300</v>
      </c>
      <c r="G569" s="107">
        <f t="shared" si="5"/>
        <v>0</v>
      </c>
    </row>
    <row r="570" spans="1:7" s="37" customFormat="1" ht="27.75" customHeight="1">
      <c r="A570" s="77" t="s">
        <v>649</v>
      </c>
      <c r="B570" s="18"/>
      <c r="C570" s="20"/>
      <c r="D570" s="20"/>
      <c r="E570" s="20" t="s">
        <v>647</v>
      </c>
      <c r="F570" s="93">
        <v>300</v>
      </c>
      <c r="G570" s="107"/>
    </row>
    <row r="571" spans="1:7" s="37" customFormat="1" ht="26.25" customHeight="1">
      <c r="A571" s="36" t="s">
        <v>31</v>
      </c>
      <c r="B571" s="20"/>
      <c r="C571" s="15">
        <v>1006</v>
      </c>
      <c r="D571" s="20"/>
      <c r="E571" s="20"/>
      <c r="F571" s="117">
        <f>F572</f>
        <v>4597000</v>
      </c>
      <c r="G571" s="108">
        <f>G572</f>
        <v>4597000</v>
      </c>
    </row>
    <row r="572" spans="1:7" s="37" customFormat="1" ht="45.75" customHeight="1">
      <c r="A572" s="44" t="s">
        <v>56</v>
      </c>
      <c r="B572" s="15"/>
      <c r="C572" s="18"/>
      <c r="D572" s="18" t="s">
        <v>57</v>
      </c>
      <c r="E572" s="18"/>
      <c r="F572" s="115">
        <f>F573</f>
        <v>4597000</v>
      </c>
      <c r="G572" s="109">
        <f>G573</f>
        <v>4597000</v>
      </c>
    </row>
    <row r="573" spans="1:7" s="37" customFormat="1" ht="37.5" customHeight="1">
      <c r="A573" s="44" t="s">
        <v>61</v>
      </c>
      <c r="B573" s="18"/>
      <c r="C573" s="18"/>
      <c r="D573" s="18" t="s">
        <v>62</v>
      </c>
      <c r="E573" s="18"/>
      <c r="F573" s="115">
        <f>F574+F575+F576+F577+F578</f>
        <v>4597000</v>
      </c>
      <c r="G573" s="109">
        <f>G574+G575+G576+G577+G578</f>
        <v>4597000</v>
      </c>
    </row>
    <row r="574" spans="1:7" s="37" customFormat="1" ht="31.5" customHeight="1">
      <c r="A574" s="56" t="s">
        <v>250</v>
      </c>
      <c r="B574" s="18"/>
      <c r="C574" s="20"/>
      <c r="D574" s="20"/>
      <c r="E574" s="20" t="s">
        <v>247</v>
      </c>
      <c r="F574" s="115">
        <v>3996000</v>
      </c>
      <c r="G574" s="93">
        <v>3996000</v>
      </c>
    </row>
    <row r="575" spans="1:7" s="37" customFormat="1" ht="42" customHeight="1" hidden="1">
      <c r="A575" s="56" t="s">
        <v>409</v>
      </c>
      <c r="B575" s="20"/>
      <c r="C575" s="20"/>
      <c r="D575" s="20"/>
      <c r="E575" s="20" t="s">
        <v>233</v>
      </c>
      <c r="F575" s="115"/>
      <c r="G575" s="110"/>
    </row>
    <row r="576" spans="1:7" s="37" customFormat="1" ht="45" customHeight="1">
      <c r="A576" s="56" t="s">
        <v>251</v>
      </c>
      <c r="B576" s="20"/>
      <c r="C576" s="20"/>
      <c r="D576" s="20"/>
      <c r="E576" s="20" t="s">
        <v>234</v>
      </c>
      <c r="F576" s="115">
        <v>596718.95</v>
      </c>
      <c r="G576" s="115">
        <v>596718.95</v>
      </c>
    </row>
    <row r="577" spans="1:7" s="37" customFormat="1" ht="41.25" customHeight="1">
      <c r="A577" s="56" t="s">
        <v>252</v>
      </c>
      <c r="B577" s="20"/>
      <c r="C577" s="20"/>
      <c r="D577" s="20"/>
      <c r="E577" s="20" t="s">
        <v>248</v>
      </c>
      <c r="F577" s="93">
        <v>1131</v>
      </c>
      <c r="G577" s="93">
        <v>1131</v>
      </c>
    </row>
    <row r="578" spans="1:7" s="37" customFormat="1" ht="26.25" customHeight="1" thickBot="1">
      <c r="A578" s="59" t="s">
        <v>253</v>
      </c>
      <c r="B578" s="20"/>
      <c r="C578" s="45"/>
      <c r="D578" s="45"/>
      <c r="E578" s="45" t="s">
        <v>249</v>
      </c>
      <c r="F578" s="148">
        <v>3150.05</v>
      </c>
      <c r="G578" s="148">
        <v>3150.05</v>
      </c>
    </row>
    <row r="579" spans="1:7" s="37" customFormat="1" ht="80.25" customHeight="1" thickBot="1">
      <c r="A579" s="130" t="s">
        <v>356</v>
      </c>
      <c r="B579" s="161" t="s">
        <v>196</v>
      </c>
      <c r="C579" s="129"/>
      <c r="D579" s="129"/>
      <c r="E579" s="129"/>
      <c r="F579" s="131">
        <f>F583+F602+F644+F695+F705+F666+F580+F702</f>
        <v>211281939.88</v>
      </c>
      <c r="G579" s="132">
        <f>G583+G602+G644+G695+G705+G666+G702</f>
        <v>149655629.88</v>
      </c>
    </row>
    <row r="580" spans="1:7" s="37" customFormat="1" ht="18" customHeight="1">
      <c r="A580" s="3" t="s">
        <v>12</v>
      </c>
      <c r="B580" s="129"/>
      <c r="C580" s="15" t="s">
        <v>41</v>
      </c>
      <c r="D580" s="71"/>
      <c r="E580" s="71"/>
      <c r="F580" s="95">
        <f>F581</f>
        <v>24200</v>
      </c>
      <c r="G580" s="103"/>
    </row>
    <row r="581" spans="1:7" s="37" customFormat="1" ht="33.75" customHeight="1">
      <c r="A581" s="142" t="s">
        <v>621</v>
      </c>
      <c r="B581" s="71"/>
      <c r="C581" s="71"/>
      <c r="D581" s="18" t="s">
        <v>620</v>
      </c>
      <c r="E581" s="71"/>
      <c r="F581" s="93">
        <f>F582</f>
        <v>24200</v>
      </c>
      <c r="G581" s="103"/>
    </row>
    <row r="582" spans="1:7" s="37" customFormat="1" ht="46.5" customHeight="1">
      <c r="A582" s="125" t="s">
        <v>622</v>
      </c>
      <c r="B582" s="71"/>
      <c r="C582" s="126"/>
      <c r="D582" s="126"/>
      <c r="E582" s="122" t="s">
        <v>309</v>
      </c>
      <c r="F582" s="127">
        <v>24200</v>
      </c>
      <c r="G582" s="104"/>
    </row>
    <row r="583" spans="1:8" s="42" customFormat="1" ht="15" customHeight="1">
      <c r="A583" s="46" t="s">
        <v>19</v>
      </c>
      <c r="B583" s="126"/>
      <c r="C583" s="47" t="s">
        <v>47</v>
      </c>
      <c r="D583" s="47"/>
      <c r="E583" s="47"/>
      <c r="F583" s="91">
        <f>F584+F590+F600+F594+F597</f>
        <v>80380807</v>
      </c>
      <c r="G583" s="91">
        <f>G584+G590+G600+G594+G597</f>
        <v>25693331</v>
      </c>
      <c r="H583" s="61"/>
    </row>
    <row r="584" spans="1:7" s="43" customFormat="1" ht="30" customHeight="1">
      <c r="A584" s="44" t="s">
        <v>140</v>
      </c>
      <c r="B584" s="47"/>
      <c r="C584" s="18"/>
      <c r="D584" s="18" t="s">
        <v>141</v>
      </c>
      <c r="E584" s="18"/>
      <c r="F584" s="93">
        <f>F585</f>
        <v>25693331</v>
      </c>
      <c r="G584" s="93">
        <f>G585</f>
        <v>25693331</v>
      </c>
    </row>
    <row r="585" spans="1:7" s="41" customFormat="1" ht="27" customHeight="1">
      <c r="A585" s="44" t="s">
        <v>53</v>
      </c>
      <c r="B585" s="18"/>
      <c r="C585" s="18"/>
      <c r="D585" s="18" t="s">
        <v>142</v>
      </c>
      <c r="E585" s="18"/>
      <c r="F585" s="93">
        <f>F586+F587+F588+F589+F592+F593</f>
        <v>25693331</v>
      </c>
      <c r="G585" s="93">
        <f>G586+G587+G588+G589+G592+G593</f>
        <v>25693331</v>
      </c>
    </row>
    <row r="586" spans="1:7" s="41" customFormat="1" ht="28.5" customHeight="1" hidden="1">
      <c r="A586" s="78" t="s">
        <v>405</v>
      </c>
      <c r="B586" s="18"/>
      <c r="C586" s="18"/>
      <c r="D586" s="18"/>
      <c r="E586" s="18" t="s">
        <v>224</v>
      </c>
      <c r="F586" s="93"/>
      <c r="G586" s="109"/>
    </row>
    <row r="587" spans="1:7" s="37" customFormat="1" ht="62.25" customHeight="1">
      <c r="A587" s="19" t="s">
        <v>410</v>
      </c>
      <c r="B587" s="18"/>
      <c r="C587" s="20"/>
      <c r="D587" s="20"/>
      <c r="E587" s="20" t="s">
        <v>226</v>
      </c>
      <c r="F587" s="93">
        <v>10974445</v>
      </c>
      <c r="G587" s="93">
        <v>10974445</v>
      </c>
    </row>
    <row r="588" spans="1:7" s="37" customFormat="1" ht="25.5" customHeight="1">
      <c r="A588" s="19" t="s">
        <v>357</v>
      </c>
      <c r="B588" s="20"/>
      <c r="C588" s="20"/>
      <c r="D588" s="20"/>
      <c r="E588" s="20" t="s">
        <v>271</v>
      </c>
      <c r="F588" s="93">
        <v>450232</v>
      </c>
      <c r="G588" s="93">
        <v>450232</v>
      </c>
    </row>
    <row r="589" spans="1:7" s="37" customFormat="1" ht="33" customHeight="1" hidden="1">
      <c r="A589" s="19" t="s">
        <v>570</v>
      </c>
      <c r="B589" s="20"/>
      <c r="C589" s="20"/>
      <c r="D589" s="20"/>
      <c r="E589" s="20" t="s">
        <v>234</v>
      </c>
      <c r="F589" s="93">
        <v>0</v>
      </c>
      <c r="G589" s="93">
        <v>0</v>
      </c>
    </row>
    <row r="590" spans="1:7" s="37" customFormat="1" ht="1.5" customHeight="1" hidden="1">
      <c r="A590" s="16" t="s">
        <v>520</v>
      </c>
      <c r="B590" s="20"/>
      <c r="C590" s="20"/>
      <c r="D590" s="20" t="s">
        <v>501</v>
      </c>
      <c r="E590" s="20"/>
      <c r="F590" s="93">
        <f>F591</f>
        <v>0</v>
      </c>
      <c r="G590" s="109"/>
    </row>
    <row r="591" spans="1:7" s="37" customFormat="1" ht="26.25" customHeight="1" hidden="1">
      <c r="A591" s="19" t="s">
        <v>518</v>
      </c>
      <c r="B591" s="20"/>
      <c r="C591" s="20"/>
      <c r="D591" s="20"/>
      <c r="E591" s="20" t="s">
        <v>271</v>
      </c>
      <c r="F591" s="93"/>
      <c r="G591" s="109"/>
    </row>
    <row r="592" spans="1:7" s="37" customFormat="1" ht="46.5" customHeight="1">
      <c r="A592" s="19" t="s">
        <v>605</v>
      </c>
      <c r="B592" s="20"/>
      <c r="C592" s="20"/>
      <c r="D592" s="20"/>
      <c r="E592" s="20" t="s">
        <v>289</v>
      </c>
      <c r="F592" s="93">
        <v>14237554</v>
      </c>
      <c r="G592" s="93">
        <v>14237554</v>
      </c>
    </row>
    <row r="593" spans="1:7" s="37" customFormat="1" ht="26.25" customHeight="1">
      <c r="A593" s="19" t="s">
        <v>606</v>
      </c>
      <c r="B593" s="20"/>
      <c r="C593" s="20"/>
      <c r="D593" s="20"/>
      <c r="E593" s="20" t="s">
        <v>604</v>
      </c>
      <c r="F593" s="93">
        <v>31100</v>
      </c>
      <c r="G593" s="109">
        <v>31100</v>
      </c>
    </row>
    <row r="594" spans="1:7" s="37" customFormat="1" ht="26.25" customHeight="1">
      <c r="A594" s="16" t="s">
        <v>560</v>
      </c>
      <c r="B594" s="20"/>
      <c r="C594" s="20"/>
      <c r="D594" s="18" t="s">
        <v>78</v>
      </c>
      <c r="E594" s="20"/>
      <c r="F594" s="93">
        <f>F595</f>
        <v>52140000</v>
      </c>
      <c r="G594" s="109"/>
    </row>
    <row r="595" spans="1:7" s="37" customFormat="1" ht="59.25" customHeight="1">
      <c r="A595" s="16" t="s">
        <v>562</v>
      </c>
      <c r="B595" s="20"/>
      <c r="C595" s="20"/>
      <c r="D595" s="18" t="s">
        <v>561</v>
      </c>
      <c r="E595" s="20"/>
      <c r="F595" s="93">
        <f>F596</f>
        <v>52140000</v>
      </c>
      <c r="G595" s="109"/>
    </row>
    <row r="596" spans="1:7" s="37" customFormat="1" ht="34.5" customHeight="1">
      <c r="A596" s="19" t="s">
        <v>713</v>
      </c>
      <c r="B596" s="20"/>
      <c r="C596" s="20"/>
      <c r="D596" s="20"/>
      <c r="E596" s="20" t="s">
        <v>712</v>
      </c>
      <c r="F596" s="93">
        <v>52140000</v>
      </c>
      <c r="G596" s="109"/>
    </row>
    <row r="597" spans="1:7" s="37" customFormat="1" ht="34.5" customHeight="1">
      <c r="A597" s="16" t="s">
        <v>563</v>
      </c>
      <c r="B597" s="20"/>
      <c r="C597" s="20"/>
      <c r="D597" s="18" t="s">
        <v>68</v>
      </c>
      <c r="E597" s="20"/>
      <c r="F597" s="93">
        <f>F598</f>
        <v>2547476</v>
      </c>
      <c r="G597" s="109"/>
    </row>
    <row r="598" spans="1:7" s="37" customFormat="1" ht="75" customHeight="1">
      <c r="A598" s="16" t="s">
        <v>564</v>
      </c>
      <c r="B598" s="20"/>
      <c r="C598" s="20"/>
      <c r="D598" s="18" t="s">
        <v>565</v>
      </c>
      <c r="E598" s="20"/>
      <c r="F598" s="93">
        <f>F599</f>
        <v>2547476</v>
      </c>
      <c r="G598" s="109">
        <f>G599</f>
        <v>0</v>
      </c>
    </row>
    <row r="599" spans="1:7" s="37" customFormat="1" ht="36" customHeight="1">
      <c r="A599" s="16" t="s">
        <v>713</v>
      </c>
      <c r="B599" s="20"/>
      <c r="C599" s="20"/>
      <c r="D599" s="20"/>
      <c r="E599" s="20" t="s">
        <v>712</v>
      </c>
      <c r="F599" s="93">
        <v>2547476</v>
      </c>
      <c r="G599" s="109"/>
    </row>
    <row r="600" spans="1:7" s="37" customFormat="1" ht="49.5" customHeight="1" hidden="1">
      <c r="A600" s="16" t="s">
        <v>528</v>
      </c>
      <c r="B600" s="20"/>
      <c r="C600" s="20"/>
      <c r="D600" s="20" t="s">
        <v>385</v>
      </c>
      <c r="E600" s="20"/>
      <c r="F600" s="93">
        <f>F601</f>
        <v>0</v>
      </c>
      <c r="G600" s="109"/>
    </row>
    <row r="601" spans="1:7" s="37" customFormat="1" ht="34.5" customHeight="1" hidden="1">
      <c r="A601" s="19" t="s">
        <v>529</v>
      </c>
      <c r="B601" s="20"/>
      <c r="C601" s="20"/>
      <c r="D601" s="20"/>
      <c r="E601" s="20" t="s">
        <v>271</v>
      </c>
      <c r="F601" s="93"/>
      <c r="G601" s="109"/>
    </row>
    <row r="602" spans="1:7" ht="24" customHeight="1">
      <c r="A602" s="36" t="s">
        <v>20</v>
      </c>
      <c r="B602" s="20"/>
      <c r="C602" s="15" t="s">
        <v>48</v>
      </c>
      <c r="D602" s="15"/>
      <c r="E602" s="15"/>
      <c r="F602" s="117">
        <f>F609+F618+F636+F639+F605+F607+F634+F642</f>
        <v>113300450.44999999</v>
      </c>
      <c r="G602" s="117">
        <f>G609+G618+G634</f>
        <v>110656552.44999999</v>
      </c>
    </row>
    <row r="603" spans="1:7" ht="32.25" customHeight="1" hidden="1">
      <c r="A603" s="38" t="s">
        <v>536</v>
      </c>
      <c r="B603" s="15"/>
      <c r="C603" s="15"/>
      <c r="D603" s="20" t="s">
        <v>142</v>
      </c>
      <c r="E603" s="15"/>
      <c r="F603" s="93">
        <f>F604</f>
        <v>0</v>
      </c>
      <c r="G603" s="109">
        <f>G604</f>
        <v>0</v>
      </c>
    </row>
    <row r="604" spans="1:7" ht="24" customHeight="1" hidden="1">
      <c r="A604" s="38" t="s">
        <v>516</v>
      </c>
      <c r="B604" s="15"/>
      <c r="C604" s="15"/>
      <c r="D604" s="15"/>
      <c r="E604" s="20" t="s">
        <v>271</v>
      </c>
      <c r="F604" s="93"/>
      <c r="G604" s="109"/>
    </row>
    <row r="605" spans="1:7" ht="35.25" customHeight="1">
      <c r="A605" s="39" t="s">
        <v>527</v>
      </c>
      <c r="B605" s="15"/>
      <c r="C605" s="15"/>
      <c r="D605" s="18" t="s">
        <v>505</v>
      </c>
      <c r="E605" s="20"/>
      <c r="F605" s="93">
        <f>F606</f>
        <v>681624</v>
      </c>
      <c r="G605" s="109"/>
    </row>
    <row r="606" spans="1:7" ht="24" customHeight="1">
      <c r="A606" s="38" t="s">
        <v>531</v>
      </c>
      <c r="B606" s="15"/>
      <c r="C606" s="15"/>
      <c r="D606" s="15"/>
      <c r="E606" s="20" t="s">
        <v>271</v>
      </c>
      <c r="F606" s="93">
        <v>681624</v>
      </c>
      <c r="G606" s="109"/>
    </row>
    <row r="607" spans="1:7" ht="55.5" customHeight="1">
      <c r="A607" s="39" t="s">
        <v>650</v>
      </c>
      <c r="B607" s="15" t="s">
        <v>690</v>
      </c>
      <c r="C607" s="15"/>
      <c r="D607" s="18" t="s">
        <v>614</v>
      </c>
      <c r="E607" s="20"/>
      <c r="F607" s="93">
        <f>F608</f>
        <v>1067646</v>
      </c>
      <c r="G607" s="109">
        <f>G608</f>
        <v>0</v>
      </c>
    </row>
    <row r="608" spans="1:7" ht="24" customHeight="1">
      <c r="A608" s="38" t="s">
        <v>518</v>
      </c>
      <c r="B608" s="15"/>
      <c r="C608" s="15"/>
      <c r="D608" s="15"/>
      <c r="E608" s="20" t="s">
        <v>271</v>
      </c>
      <c r="F608" s="93">
        <v>1067646</v>
      </c>
      <c r="G608" s="109"/>
    </row>
    <row r="609" spans="1:7" ht="36" customHeight="1">
      <c r="A609" s="39" t="s">
        <v>121</v>
      </c>
      <c r="B609" s="15"/>
      <c r="C609" s="18"/>
      <c r="D609" s="18">
        <v>4210000</v>
      </c>
      <c r="E609" s="18"/>
      <c r="F609" s="115">
        <f>F610</f>
        <v>104268773.44999999</v>
      </c>
      <c r="G609" s="115">
        <f>G610</f>
        <v>104268773.44999999</v>
      </c>
    </row>
    <row r="610" spans="1:7" ht="29.25" customHeight="1">
      <c r="A610" s="39" t="s">
        <v>53</v>
      </c>
      <c r="B610" s="18"/>
      <c r="C610" s="18"/>
      <c r="D610" s="18">
        <v>4219900</v>
      </c>
      <c r="E610" s="18"/>
      <c r="F610" s="115">
        <f>F611+G615+F616+F617+F612+F613+F614</f>
        <v>104268773.44999999</v>
      </c>
      <c r="G610" s="115">
        <f>G613+G614+G615+G616</f>
        <v>104268773.44999999</v>
      </c>
    </row>
    <row r="611" spans="1:7" ht="30.75" customHeight="1" hidden="1">
      <c r="A611" s="38" t="s">
        <v>223</v>
      </c>
      <c r="B611" s="18"/>
      <c r="C611" s="20"/>
      <c r="D611" s="20"/>
      <c r="E611" s="20" t="s">
        <v>224</v>
      </c>
      <c r="F611" s="93"/>
      <c r="G611" s="109"/>
    </row>
    <row r="612" spans="1:7" ht="30.75" customHeight="1" hidden="1">
      <c r="A612" s="38" t="s">
        <v>653</v>
      </c>
      <c r="B612" s="20"/>
      <c r="C612" s="20"/>
      <c r="D612" s="20"/>
      <c r="E612" s="20" t="s">
        <v>254</v>
      </c>
      <c r="F612" s="93">
        <v>0</v>
      </c>
      <c r="G612" s="109">
        <v>0</v>
      </c>
    </row>
    <row r="613" spans="1:7" ht="30.75" customHeight="1">
      <c r="A613" s="38" t="s">
        <v>535</v>
      </c>
      <c r="B613" s="20"/>
      <c r="C613" s="20"/>
      <c r="D613" s="20"/>
      <c r="E613" s="20" t="s">
        <v>234</v>
      </c>
      <c r="F613" s="115">
        <v>81906.32</v>
      </c>
      <c r="G613" s="115">
        <v>81906.32</v>
      </c>
    </row>
    <row r="614" spans="1:7" ht="30.75" customHeight="1">
      <c r="A614" s="38" t="s">
        <v>229</v>
      </c>
      <c r="B614" s="20"/>
      <c r="C614" s="20"/>
      <c r="D614" s="20"/>
      <c r="E614" s="20" t="s">
        <v>230</v>
      </c>
      <c r="F614" s="115">
        <v>40869</v>
      </c>
      <c r="G614" s="116">
        <v>40869</v>
      </c>
    </row>
    <row r="615" spans="1:7" ht="52.5" customHeight="1">
      <c r="A615" s="19" t="s">
        <v>410</v>
      </c>
      <c r="B615" s="20"/>
      <c r="C615" s="20"/>
      <c r="D615" s="20"/>
      <c r="E615" s="20" t="s">
        <v>226</v>
      </c>
      <c r="F615" s="10">
        <v>94645397.99</v>
      </c>
      <c r="G615" s="115">
        <v>94645397.99</v>
      </c>
    </row>
    <row r="616" spans="1:7" ht="36.75" customHeight="1">
      <c r="A616" s="38" t="s">
        <v>349</v>
      </c>
      <c r="B616" s="20"/>
      <c r="C616" s="20"/>
      <c r="D616" s="20"/>
      <c r="E616" s="20" t="s">
        <v>271</v>
      </c>
      <c r="F616" s="115">
        <v>9500600.14</v>
      </c>
      <c r="G616" s="115">
        <v>9500600.14</v>
      </c>
    </row>
    <row r="617" spans="1:7" ht="36.75" customHeight="1" hidden="1">
      <c r="A617" s="38" t="s">
        <v>590</v>
      </c>
      <c r="B617" s="20"/>
      <c r="C617" s="20"/>
      <c r="D617" s="20"/>
      <c r="E617" s="20" t="s">
        <v>234</v>
      </c>
      <c r="F617" s="93"/>
      <c r="G617" s="93"/>
    </row>
    <row r="618" spans="1:7" ht="33.75" customHeight="1">
      <c r="A618" s="39" t="s">
        <v>82</v>
      </c>
      <c r="B618" s="20"/>
      <c r="C618" s="18"/>
      <c r="D618" s="18">
        <v>4230000</v>
      </c>
      <c r="E618" s="18"/>
      <c r="F618" s="93">
        <f>F619</f>
        <v>3057519</v>
      </c>
      <c r="G618" s="109">
        <f>G619</f>
        <v>3057519</v>
      </c>
    </row>
    <row r="619" spans="1:7" ht="40.5" customHeight="1">
      <c r="A619" s="39" t="s">
        <v>53</v>
      </c>
      <c r="B619" s="18"/>
      <c r="C619" s="18"/>
      <c r="D619" s="18">
        <v>4239900</v>
      </c>
      <c r="E619" s="18"/>
      <c r="F619" s="93">
        <f>F620+F621+F622</f>
        <v>3057519</v>
      </c>
      <c r="G619" s="109">
        <f>G620+G621+G622</f>
        <v>3057519</v>
      </c>
    </row>
    <row r="620" spans="1:7" ht="46.5" customHeight="1">
      <c r="A620" s="19" t="s">
        <v>410</v>
      </c>
      <c r="B620" s="18"/>
      <c r="C620" s="20"/>
      <c r="D620" s="20"/>
      <c r="E620" s="20" t="s">
        <v>226</v>
      </c>
      <c r="F620" s="93">
        <v>3049119</v>
      </c>
      <c r="G620" s="93">
        <v>3049119</v>
      </c>
    </row>
    <row r="621" spans="1:7" ht="36.75" customHeight="1" hidden="1">
      <c r="A621" s="38" t="s">
        <v>223</v>
      </c>
      <c r="B621" s="20"/>
      <c r="C621" s="20"/>
      <c r="D621" s="20"/>
      <c r="E621" s="20" t="s">
        <v>224</v>
      </c>
      <c r="F621" s="93"/>
      <c r="G621" s="109"/>
    </row>
    <row r="622" spans="1:7" ht="22.5" customHeight="1">
      <c r="A622" s="38" t="s">
        <v>357</v>
      </c>
      <c r="B622" s="20"/>
      <c r="C622" s="20"/>
      <c r="D622" s="20"/>
      <c r="E622" s="20" t="s">
        <v>271</v>
      </c>
      <c r="F622" s="93">
        <v>8400</v>
      </c>
      <c r="G622" s="93">
        <v>8400</v>
      </c>
    </row>
    <row r="623" spans="1:7" ht="37.5" customHeight="1" hidden="1">
      <c r="A623" s="39" t="s">
        <v>54</v>
      </c>
      <c r="B623" s="20"/>
      <c r="C623" s="18"/>
      <c r="D623" s="18">
        <v>5200000</v>
      </c>
      <c r="E623" s="18"/>
      <c r="F623" s="93">
        <f>F624</f>
        <v>0</v>
      </c>
      <c r="G623" s="109"/>
    </row>
    <row r="624" spans="1:7" ht="32.25" customHeight="1" hidden="1">
      <c r="A624" s="39" t="s">
        <v>325</v>
      </c>
      <c r="B624" s="18"/>
      <c r="C624" s="18"/>
      <c r="D624" s="18" t="s">
        <v>220</v>
      </c>
      <c r="E624" s="18"/>
      <c r="F624" s="93">
        <f>F625</f>
        <v>0</v>
      </c>
      <c r="G624" s="109"/>
    </row>
    <row r="625" spans="1:7" ht="68.25" customHeight="1" hidden="1">
      <c r="A625" s="31" t="s">
        <v>190</v>
      </c>
      <c r="B625" s="18"/>
      <c r="C625" s="18"/>
      <c r="D625" s="18" t="s">
        <v>332</v>
      </c>
      <c r="E625" s="18"/>
      <c r="F625" s="93">
        <f>F626</f>
        <v>0</v>
      </c>
      <c r="G625" s="109"/>
    </row>
    <row r="626" spans="1:7" ht="33" customHeight="1" hidden="1">
      <c r="A626" s="19" t="s">
        <v>411</v>
      </c>
      <c r="B626" s="18"/>
      <c r="C626" s="20"/>
      <c r="D626" s="20"/>
      <c r="E626" s="20" t="s">
        <v>271</v>
      </c>
      <c r="F626" s="93"/>
      <c r="G626" s="109"/>
    </row>
    <row r="627" spans="1:7" ht="71.25" customHeight="1" hidden="1">
      <c r="A627" s="19" t="s">
        <v>530</v>
      </c>
      <c r="B627" s="20"/>
      <c r="C627" s="20"/>
      <c r="D627" s="20" t="s">
        <v>371</v>
      </c>
      <c r="E627" s="20"/>
      <c r="F627" s="93">
        <f>F628</f>
        <v>0</v>
      </c>
      <c r="G627" s="109"/>
    </row>
    <row r="628" spans="1:7" ht="33" customHeight="1" hidden="1">
      <c r="A628" s="19" t="s">
        <v>531</v>
      </c>
      <c r="B628" s="20"/>
      <c r="C628" s="20"/>
      <c r="D628" s="20"/>
      <c r="E628" s="20" t="s">
        <v>271</v>
      </c>
      <c r="F628" s="93"/>
      <c r="G628" s="109"/>
    </row>
    <row r="629" spans="1:7" ht="33" customHeight="1" hidden="1">
      <c r="A629" s="39" t="s">
        <v>67</v>
      </c>
      <c r="B629" s="20"/>
      <c r="C629" s="18"/>
      <c r="D629" s="18" t="s">
        <v>68</v>
      </c>
      <c r="E629" s="20"/>
      <c r="F629" s="93">
        <f>F632+F630</f>
        <v>0</v>
      </c>
      <c r="G629" s="110"/>
    </row>
    <row r="630" spans="1:7" ht="45.75" customHeight="1" hidden="1">
      <c r="A630" s="39" t="s">
        <v>532</v>
      </c>
      <c r="B630" s="18"/>
      <c r="C630" s="18"/>
      <c r="D630" s="18" t="s">
        <v>375</v>
      </c>
      <c r="E630" s="20"/>
      <c r="F630" s="93">
        <f>F631</f>
        <v>0</v>
      </c>
      <c r="G630" s="110"/>
    </row>
    <row r="631" spans="1:7" ht="33" customHeight="1" hidden="1">
      <c r="A631" s="39" t="s">
        <v>518</v>
      </c>
      <c r="B631" s="18"/>
      <c r="C631" s="18"/>
      <c r="D631" s="18"/>
      <c r="E631" s="20" t="s">
        <v>271</v>
      </c>
      <c r="F631" s="93"/>
      <c r="G631" s="110"/>
    </row>
    <row r="632" spans="1:7" ht="73.5" customHeight="1" hidden="1">
      <c r="A632" s="39" t="s">
        <v>479</v>
      </c>
      <c r="B632" s="18"/>
      <c r="C632" s="20"/>
      <c r="D632" s="18" t="s">
        <v>213</v>
      </c>
      <c r="E632" s="20"/>
      <c r="F632" s="93">
        <f>F633</f>
        <v>0</v>
      </c>
      <c r="G632" s="110"/>
    </row>
    <row r="633" spans="1:7" ht="26.25" customHeight="1" hidden="1">
      <c r="A633" s="19" t="s">
        <v>407</v>
      </c>
      <c r="B633" s="20"/>
      <c r="C633" s="20"/>
      <c r="D633" s="20"/>
      <c r="E633" s="20" t="s">
        <v>271</v>
      </c>
      <c r="F633" s="93"/>
      <c r="G633" s="110"/>
    </row>
    <row r="634" spans="1:7" ht="37.5" customHeight="1">
      <c r="A634" s="16" t="s">
        <v>651</v>
      </c>
      <c r="B634" s="20"/>
      <c r="C634" s="20"/>
      <c r="D634" s="18" t="s">
        <v>652</v>
      </c>
      <c r="E634" s="20"/>
      <c r="F634" s="93">
        <f>F635</f>
        <v>3330260</v>
      </c>
      <c r="G634" s="110">
        <f>G635</f>
        <v>3330260</v>
      </c>
    </row>
    <row r="635" spans="1:7" ht="26.25" customHeight="1">
      <c r="A635" s="19" t="s">
        <v>516</v>
      </c>
      <c r="B635" s="20"/>
      <c r="C635" s="20"/>
      <c r="D635" s="20"/>
      <c r="E635" s="20" t="s">
        <v>271</v>
      </c>
      <c r="F635" s="93">
        <v>3330260</v>
      </c>
      <c r="G635" s="110">
        <v>3330260</v>
      </c>
    </row>
    <row r="636" spans="1:7" ht="26.25" customHeight="1">
      <c r="A636" s="16" t="s">
        <v>54</v>
      </c>
      <c r="B636" s="20"/>
      <c r="C636" s="20"/>
      <c r="D636" s="18" t="s">
        <v>607</v>
      </c>
      <c r="E636" s="20"/>
      <c r="F636" s="93">
        <f>F637</f>
        <v>776000</v>
      </c>
      <c r="G636" s="110"/>
    </row>
    <row r="637" spans="1:7" ht="51" customHeight="1">
      <c r="A637" s="16" t="s">
        <v>190</v>
      </c>
      <c r="B637" s="20"/>
      <c r="C637" s="20"/>
      <c r="D637" s="18" t="s">
        <v>332</v>
      </c>
      <c r="E637" s="20"/>
      <c r="F637" s="93">
        <f>F638</f>
        <v>776000</v>
      </c>
      <c r="G637" s="110"/>
    </row>
    <row r="638" spans="1:7" ht="26.25" customHeight="1">
      <c r="A638" s="38" t="s">
        <v>349</v>
      </c>
      <c r="B638" s="20"/>
      <c r="C638" s="20"/>
      <c r="D638" s="20"/>
      <c r="E638" s="20" t="s">
        <v>271</v>
      </c>
      <c r="F638" s="93">
        <v>776000</v>
      </c>
      <c r="G638" s="110"/>
    </row>
    <row r="639" spans="1:7" ht="31.5" customHeight="1" hidden="1">
      <c r="A639" s="16" t="s">
        <v>467</v>
      </c>
      <c r="B639" s="20"/>
      <c r="C639" s="20"/>
      <c r="D639" s="18" t="s">
        <v>78</v>
      </c>
      <c r="E639" s="20"/>
      <c r="F639" s="93">
        <f>F640</f>
        <v>0</v>
      </c>
      <c r="G639" s="110">
        <f>G640</f>
        <v>0</v>
      </c>
    </row>
    <row r="640" spans="1:7" ht="55.5" customHeight="1" hidden="1">
      <c r="A640" s="16" t="s">
        <v>609</v>
      </c>
      <c r="B640" s="20"/>
      <c r="C640" s="20"/>
      <c r="D640" s="18" t="s">
        <v>608</v>
      </c>
      <c r="E640" s="20"/>
      <c r="F640" s="93">
        <f>F641</f>
        <v>0</v>
      </c>
      <c r="G640" s="110">
        <f>G641</f>
        <v>0</v>
      </c>
    </row>
    <row r="641" spans="1:7" ht="26.25" customHeight="1" hidden="1">
      <c r="A641" s="38" t="s">
        <v>349</v>
      </c>
      <c r="B641" s="20"/>
      <c r="C641" s="20"/>
      <c r="D641" s="20"/>
      <c r="E641" s="20" t="s">
        <v>271</v>
      </c>
      <c r="F641" s="93"/>
      <c r="G641" s="110"/>
    </row>
    <row r="642" spans="1:7" ht="36" customHeight="1">
      <c r="A642" s="39" t="s">
        <v>654</v>
      </c>
      <c r="B642" s="20"/>
      <c r="C642" s="20"/>
      <c r="D642" s="20" t="s">
        <v>375</v>
      </c>
      <c r="E642" s="20"/>
      <c r="F642" s="93">
        <f>F643</f>
        <v>118628</v>
      </c>
      <c r="G642" s="110">
        <f>G643</f>
        <v>0</v>
      </c>
    </row>
    <row r="643" spans="1:7" ht="26.25" customHeight="1">
      <c r="A643" s="38" t="s">
        <v>518</v>
      </c>
      <c r="B643" s="20"/>
      <c r="C643" s="20"/>
      <c r="D643" s="20"/>
      <c r="E643" s="20" t="s">
        <v>271</v>
      </c>
      <c r="F643" s="93">
        <v>118628</v>
      </c>
      <c r="G643" s="110"/>
    </row>
    <row r="644" spans="1:7" ht="35.25" customHeight="1">
      <c r="A644" s="36" t="s">
        <v>21</v>
      </c>
      <c r="B644" s="20"/>
      <c r="C644" s="15" t="s">
        <v>49</v>
      </c>
      <c r="D644" s="15"/>
      <c r="E644" s="15"/>
      <c r="F644" s="95">
        <f>F645+F650+F658</f>
        <v>2245234</v>
      </c>
      <c r="G644" s="138">
        <f>G652+G655+G660+G663</f>
        <v>0</v>
      </c>
    </row>
    <row r="645" spans="1:7" ht="33" customHeight="1">
      <c r="A645" s="22" t="s">
        <v>124</v>
      </c>
      <c r="B645" s="15"/>
      <c r="C645" s="29" t="s">
        <v>179</v>
      </c>
      <c r="D645" s="29" t="s">
        <v>180</v>
      </c>
      <c r="E645" s="29" t="s">
        <v>179</v>
      </c>
      <c r="F645" s="93">
        <f>F646</f>
        <v>1643000</v>
      </c>
      <c r="G645" s="110"/>
    </row>
    <row r="646" spans="1:7" ht="32.25" customHeight="1">
      <c r="A646" s="22" t="s">
        <v>125</v>
      </c>
      <c r="B646" s="28" t="s">
        <v>179</v>
      </c>
      <c r="C646" s="29" t="s">
        <v>179</v>
      </c>
      <c r="D646" s="29" t="s">
        <v>181</v>
      </c>
      <c r="E646" s="29" t="s">
        <v>179</v>
      </c>
      <c r="F646" s="93">
        <f>F647</f>
        <v>1643000</v>
      </c>
      <c r="G646" s="110"/>
    </row>
    <row r="647" spans="1:7" ht="48" customHeight="1">
      <c r="A647" s="22" t="s">
        <v>182</v>
      </c>
      <c r="B647" s="28" t="s">
        <v>179</v>
      </c>
      <c r="C647" s="29" t="s">
        <v>179</v>
      </c>
      <c r="D647" s="29" t="s">
        <v>183</v>
      </c>
      <c r="E647" s="29" t="s">
        <v>179</v>
      </c>
      <c r="F647" s="93">
        <f>F648+F649</f>
        <v>1643000</v>
      </c>
      <c r="G647" s="110"/>
    </row>
    <row r="648" spans="1:7" ht="31.5" customHeight="1">
      <c r="A648" s="19" t="s">
        <v>655</v>
      </c>
      <c r="B648" s="28" t="s">
        <v>179</v>
      </c>
      <c r="C648" s="15"/>
      <c r="D648" s="20"/>
      <c r="E648" s="20" t="s">
        <v>647</v>
      </c>
      <c r="F648" s="93">
        <v>1380300</v>
      </c>
      <c r="G648" s="110"/>
    </row>
    <row r="649" spans="1:7" ht="22.5" customHeight="1">
      <c r="A649" s="19" t="s">
        <v>380</v>
      </c>
      <c r="B649" s="2"/>
      <c r="C649" s="15"/>
      <c r="D649" s="20"/>
      <c r="E649" s="20" t="s">
        <v>271</v>
      </c>
      <c r="F649" s="93">
        <v>262700</v>
      </c>
      <c r="G649" s="110"/>
    </row>
    <row r="650" spans="1:7" ht="35.25" customHeight="1">
      <c r="A650" s="16" t="s">
        <v>467</v>
      </c>
      <c r="B650" s="2"/>
      <c r="C650" s="18"/>
      <c r="D650" s="18">
        <v>5220000</v>
      </c>
      <c r="E650" s="20"/>
      <c r="F650" s="93">
        <f>F651</f>
        <v>542000</v>
      </c>
      <c r="G650" s="110"/>
    </row>
    <row r="651" spans="1:7" ht="53.25" customHeight="1">
      <c r="A651" s="30" t="s">
        <v>469</v>
      </c>
      <c r="B651" s="17"/>
      <c r="C651" s="20"/>
      <c r="D651" s="18">
        <v>5221300</v>
      </c>
      <c r="E651" s="20"/>
      <c r="F651" s="93">
        <f>F652+F655</f>
        <v>542000</v>
      </c>
      <c r="G651" s="110"/>
    </row>
    <row r="652" spans="1:7" ht="67.5" customHeight="1">
      <c r="A652" s="30" t="s">
        <v>468</v>
      </c>
      <c r="B652" s="4"/>
      <c r="C652" s="20"/>
      <c r="D652" s="18" t="s">
        <v>184</v>
      </c>
      <c r="E652" s="20"/>
      <c r="F652" s="93">
        <f>F653+F654</f>
        <v>237000</v>
      </c>
      <c r="G652" s="110">
        <f>G653+G654</f>
        <v>0</v>
      </c>
    </row>
    <row r="653" spans="1:7" ht="37.5" customHeight="1">
      <c r="A653" s="19" t="s">
        <v>655</v>
      </c>
      <c r="B653" s="4"/>
      <c r="C653" s="20"/>
      <c r="D653" s="18"/>
      <c r="E653" s="20" t="s">
        <v>647</v>
      </c>
      <c r="F653" s="93">
        <v>157800</v>
      </c>
      <c r="G653" s="110"/>
    </row>
    <row r="654" spans="1:7" ht="27.75" customHeight="1">
      <c r="A654" s="19" t="s">
        <v>407</v>
      </c>
      <c r="B654" s="4"/>
      <c r="C654" s="20"/>
      <c r="D654" s="20"/>
      <c r="E654" s="20" t="s">
        <v>271</v>
      </c>
      <c r="F654" s="93">
        <v>79200</v>
      </c>
      <c r="G654" s="110"/>
    </row>
    <row r="655" spans="1:7" ht="109.5" customHeight="1">
      <c r="A655" s="22" t="s">
        <v>470</v>
      </c>
      <c r="B655" s="4"/>
      <c r="C655" s="20"/>
      <c r="D655" s="18" t="s">
        <v>185</v>
      </c>
      <c r="E655" s="20"/>
      <c r="F655" s="93">
        <f>F657</f>
        <v>305000</v>
      </c>
      <c r="G655" s="109">
        <f>G657</f>
        <v>0</v>
      </c>
    </row>
    <row r="656" spans="1:7" ht="38.25" customHeight="1" hidden="1">
      <c r="A656" s="23" t="s">
        <v>383</v>
      </c>
      <c r="B656" s="4"/>
      <c r="C656" s="20"/>
      <c r="D656" s="18"/>
      <c r="E656" s="20" t="s">
        <v>234</v>
      </c>
      <c r="F656" s="93"/>
      <c r="G656" s="109"/>
    </row>
    <row r="657" spans="1:7" ht="39.75" customHeight="1">
      <c r="A657" s="19" t="s">
        <v>407</v>
      </c>
      <c r="B657" s="4"/>
      <c r="C657" s="20"/>
      <c r="D657" s="20"/>
      <c r="E657" s="20" t="s">
        <v>271</v>
      </c>
      <c r="F657" s="93">
        <v>305000</v>
      </c>
      <c r="G657" s="110"/>
    </row>
    <row r="658" spans="1:7" ht="30.75" customHeight="1">
      <c r="A658" s="16" t="s">
        <v>67</v>
      </c>
      <c r="B658" s="4"/>
      <c r="C658" s="18"/>
      <c r="D658" s="18" t="s">
        <v>68</v>
      </c>
      <c r="E658" s="20"/>
      <c r="F658" s="93">
        <f>F659</f>
        <v>60234</v>
      </c>
      <c r="G658" s="110"/>
    </row>
    <row r="659" spans="1:7" ht="36" customHeight="1">
      <c r="A659" s="16" t="s">
        <v>207</v>
      </c>
      <c r="B659" s="17"/>
      <c r="C659" s="18"/>
      <c r="D659" s="18" t="s">
        <v>208</v>
      </c>
      <c r="E659" s="20"/>
      <c r="F659" s="93">
        <f>F660+F663</f>
        <v>60234</v>
      </c>
      <c r="G659" s="110"/>
    </row>
    <row r="660" spans="1:7" ht="54" customHeight="1">
      <c r="A660" s="16" t="s">
        <v>471</v>
      </c>
      <c r="B660" s="17"/>
      <c r="C660" s="18"/>
      <c r="D660" s="18" t="s">
        <v>209</v>
      </c>
      <c r="E660" s="20"/>
      <c r="F660" s="93">
        <f>F662+F661</f>
        <v>26334</v>
      </c>
      <c r="G660" s="110">
        <f>G661+G662</f>
        <v>0</v>
      </c>
    </row>
    <row r="661" spans="1:7" ht="33.75" customHeight="1">
      <c r="A661" s="19" t="s">
        <v>655</v>
      </c>
      <c r="B661" s="17"/>
      <c r="C661" s="18"/>
      <c r="D661" s="18"/>
      <c r="E661" s="20" t="s">
        <v>647</v>
      </c>
      <c r="F661" s="93">
        <v>18200</v>
      </c>
      <c r="G661" s="110"/>
    </row>
    <row r="662" spans="1:7" ht="33" customHeight="1">
      <c r="A662" s="19" t="s">
        <v>407</v>
      </c>
      <c r="B662" s="17"/>
      <c r="C662" s="20"/>
      <c r="D662" s="20"/>
      <c r="E662" s="20" t="s">
        <v>271</v>
      </c>
      <c r="F662" s="93">
        <v>8134</v>
      </c>
      <c r="G662" s="110"/>
    </row>
    <row r="663" spans="1:7" ht="84" customHeight="1">
      <c r="A663" s="16" t="s">
        <v>472</v>
      </c>
      <c r="B663" s="4"/>
      <c r="C663" s="20"/>
      <c r="D663" s="18" t="s">
        <v>210</v>
      </c>
      <c r="E663" s="20"/>
      <c r="F663" s="93">
        <f>F665+F664</f>
        <v>33900</v>
      </c>
      <c r="G663" s="110">
        <f>G665</f>
        <v>0</v>
      </c>
    </row>
    <row r="664" spans="1:7" ht="39.75" customHeight="1" hidden="1">
      <c r="A664" s="19" t="s">
        <v>383</v>
      </c>
      <c r="B664" s="4"/>
      <c r="C664" s="20"/>
      <c r="D664" s="18"/>
      <c r="E664" s="20" t="s">
        <v>234</v>
      </c>
      <c r="F664" s="93"/>
      <c r="G664" s="110"/>
    </row>
    <row r="665" spans="1:7" ht="37.5" customHeight="1">
      <c r="A665" s="19" t="s">
        <v>407</v>
      </c>
      <c r="B665" s="4"/>
      <c r="C665" s="20"/>
      <c r="D665" s="20"/>
      <c r="E665" s="20" t="s">
        <v>271</v>
      </c>
      <c r="F665" s="93">
        <v>33900</v>
      </c>
      <c r="G665" s="110"/>
    </row>
    <row r="666" spans="1:7" ht="24.75" customHeight="1">
      <c r="A666" s="36" t="s">
        <v>22</v>
      </c>
      <c r="B666" s="4"/>
      <c r="C666" s="15" t="s">
        <v>145</v>
      </c>
      <c r="D666" s="15"/>
      <c r="E666" s="15"/>
      <c r="F666" s="117">
        <f>F667+F675+F686+F690+F684+F693+F699</f>
        <v>5905282.55</v>
      </c>
      <c r="G666" s="95">
        <f>G667+G675+G686+G690+G684+G693+G699</f>
        <v>3887580.55</v>
      </c>
    </row>
    <row r="667" spans="1:7" ht="48.75" customHeight="1">
      <c r="A667" s="39" t="s">
        <v>56</v>
      </c>
      <c r="B667" s="15"/>
      <c r="C667" s="18"/>
      <c r="D667" s="18" t="s">
        <v>57</v>
      </c>
      <c r="E667" s="20"/>
      <c r="F667" s="93">
        <f>F668</f>
        <v>1791981.9999999998</v>
      </c>
      <c r="G667" s="110"/>
    </row>
    <row r="668" spans="1:7" ht="15.75">
      <c r="A668" s="39" t="s">
        <v>61</v>
      </c>
      <c r="B668" s="18"/>
      <c r="C668" s="18"/>
      <c r="D668" s="18" t="s">
        <v>62</v>
      </c>
      <c r="E668" s="20"/>
      <c r="F668" s="93">
        <f>F669+F670+F671+F672+F673+F674</f>
        <v>1791981.9999999998</v>
      </c>
      <c r="G668" s="110"/>
    </row>
    <row r="669" spans="1:7" ht="15.75">
      <c r="A669" s="56" t="s">
        <v>250</v>
      </c>
      <c r="B669" s="18"/>
      <c r="C669" s="20"/>
      <c r="D669" s="20"/>
      <c r="E669" s="20" t="s">
        <v>247</v>
      </c>
      <c r="F669" s="115">
        <v>1569426.68</v>
      </c>
      <c r="G669" s="110"/>
    </row>
    <row r="670" spans="1:7" ht="15.75">
      <c r="A670" s="56" t="s">
        <v>255</v>
      </c>
      <c r="B670" s="20"/>
      <c r="C670" s="20"/>
      <c r="D670" s="20"/>
      <c r="E670" s="20" t="s">
        <v>254</v>
      </c>
      <c r="F670" s="93">
        <v>4646</v>
      </c>
      <c r="G670" s="110"/>
    </row>
    <row r="671" spans="1:7" ht="31.5">
      <c r="A671" s="56" t="s">
        <v>235</v>
      </c>
      <c r="B671" s="20"/>
      <c r="C671" s="20"/>
      <c r="D671" s="20"/>
      <c r="E671" s="20" t="s">
        <v>233</v>
      </c>
      <c r="F671" s="115">
        <v>51939.36</v>
      </c>
      <c r="G671" s="110"/>
    </row>
    <row r="672" spans="1:7" ht="15.75">
      <c r="A672" s="56" t="s">
        <v>251</v>
      </c>
      <c r="B672" s="20"/>
      <c r="C672" s="20"/>
      <c r="D672" s="20"/>
      <c r="E672" s="20" t="s">
        <v>234</v>
      </c>
      <c r="F672" s="115">
        <v>161466.13</v>
      </c>
      <c r="G672" s="110"/>
    </row>
    <row r="673" spans="1:7" ht="15.75">
      <c r="A673" s="56" t="s">
        <v>252</v>
      </c>
      <c r="B673" s="20"/>
      <c r="C673" s="20"/>
      <c r="D673" s="20"/>
      <c r="E673" s="20" t="s">
        <v>248</v>
      </c>
      <c r="F673" s="115">
        <v>2558.69</v>
      </c>
      <c r="G673" s="110"/>
    </row>
    <row r="674" spans="1:7" ht="15.75">
      <c r="A674" s="77"/>
      <c r="B674" s="20"/>
      <c r="C674" s="20"/>
      <c r="D674" s="20"/>
      <c r="E674" s="20" t="s">
        <v>249</v>
      </c>
      <c r="F674" s="115">
        <v>1945.14</v>
      </c>
      <c r="G674" s="110"/>
    </row>
    <row r="675" spans="1:7" ht="58.5" customHeight="1">
      <c r="A675" s="39" t="s">
        <v>55</v>
      </c>
      <c r="B675" s="20"/>
      <c r="C675" s="18"/>
      <c r="D675" s="18" t="s">
        <v>337</v>
      </c>
      <c r="E675" s="20"/>
      <c r="F675" s="115">
        <f>F676</f>
        <v>3887580.55</v>
      </c>
      <c r="G675" s="109">
        <f>G676</f>
        <v>3887580.55</v>
      </c>
    </row>
    <row r="676" spans="1:7" ht="15.75">
      <c r="A676" s="39" t="s">
        <v>316</v>
      </c>
      <c r="B676" s="18"/>
      <c r="C676" s="18"/>
      <c r="D676" s="18" t="s">
        <v>315</v>
      </c>
      <c r="E676" s="20"/>
      <c r="F676" s="115">
        <f>F677+F680+F681+F682+F678+F683+F679</f>
        <v>3887580.55</v>
      </c>
      <c r="G676" s="115">
        <f>G677+G680+G681+G682+G678+G683+G679</f>
        <v>3887580.55</v>
      </c>
    </row>
    <row r="677" spans="1:7" ht="15.75">
      <c r="A677" s="56" t="s">
        <v>250</v>
      </c>
      <c r="B677" s="18"/>
      <c r="C677" s="20"/>
      <c r="D677" s="20"/>
      <c r="E677" s="20" t="s">
        <v>303</v>
      </c>
      <c r="F677" s="115">
        <v>3115892.58</v>
      </c>
      <c r="G677" s="115">
        <v>3115892.58</v>
      </c>
    </row>
    <row r="678" spans="1:7" ht="15.75">
      <c r="A678" s="56" t="s">
        <v>421</v>
      </c>
      <c r="B678" s="20"/>
      <c r="C678" s="20"/>
      <c r="D678" s="20"/>
      <c r="E678" s="20" t="s">
        <v>305</v>
      </c>
      <c r="F678" s="93">
        <v>1595</v>
      </c>
      <c r="G678" s="93">
        <v>1595</v>
      </c>
    </row>
    <row r="679" spans="1:7" ht="15.75">
      <c r="A679" s="56" t="s">
        <v>421</v>
      </c>
      <c r="B679" s="20"/>
      <c r="C679" s="20"/>
      <c r="D679" s="20"/>
      <c r="E679" s="20" t="s">
        <v>254</v>
      </c>
      <c r="F679" s="93">
        <v>5200</v>
      </c>
      <c r="G679" s="93">
        <v>5200</v>
      </c>
    </row>
    <row r="680" spans="1:7" ht="31.5">
      <c r="A680" s="56" t="s">
        <v>409</v>
      </c>
      <c r="B680" s="20"/>
      <c r="C680" s="20"/>
      <c r="D680" s="20"/>
      <c r="E680" s="20" t="s">
        <v>233</v>
      </c>
      <c r="F680" s="115">
        <v>432984.4</v>
      </c>
      <c r="G680" s="115">
        <v>432984.4</v>
      </c>
    </row>
    <row r="681" spans="1:7" ht="21.75" customHeight="1">
      <c r="A681" s="56" t="s">
        <v>251</v>
      </c>
      <c r="B681" s="20"/>
      <c r="C681" s="20"/>
      <c r="D681" s="20"/>
      <c r="E681" s="20" t="s">
        <v>234</v>
      </c>
      <c r="F681" s="115">
        <v>329397.57</v>
      </c>
      <c r="G681" s="115">
        <v>329397.57</v>
      </c>
    </row>
    <row r="682" spans="1:7" ht="22.5" customHeight="1">
      <c r="A682" s="56" t="s">
        <v>252</v>
      </c>
      <c r="B682" s="20"/>
      <c r="C682" s="20"/>
      <c r="D682" s="20"/>
      <c r="E682" s="20" t="s">
        <v>248</v>
      </c>
      <c r="F682" s="93">
        <v>1100</v>
      </c>
      <c r="G682" s="93">
        <v>1100</v>
      </c>
    </row>
    <row r="683" spans="1:7" ht="20.25" customHeight="1">
      <c r="A683" s="77" t="s">
        <v>253</v>
      </c>
      <c r="B683" s="20"/>
      <c r="C683" s="20"/>
      <c r="D683" s="20"/>
      <c r="E683" s="20" t="s">
        <v>249</v>
      </c>
      <c r="F683" s="93">
        <v>1411</v>
      </c>
      <c r="G683" s="93">
        <v>1411</v>
      </c>
    </row>
    <row r="684" spans="1:7" ht="36" customHeight="1" hidden="1">
      <c r="A684" s="78" t="s">
        <v>520</v>
      </c>
      <c r="B684" s="20"/>
      <c r="C684" s="20"/>
      <c r="D684" s="20" t="s">
        <v>501</v>
      </c>
      <c r="E684" s="20"/>
      <c r="F684" s="93">
        <f>F685</f>
        <v>0</v>
      </c>
      <c r="G684" s="109"/>
    </row>
    <row r="685" spans="1:7" ht="15.75" hidden="1">
      <c r="A685" s="77" t="s">
        <v>533</v>
      </c>
      <c r="B685" s="20"/>
      <c r="C685" s="20"/>
      <c r="D685" s="20"/>
      <c r="E685" s="20" t="s">
        <v>234</v>
      </c>
      <c r="F685" s="93"/>
      <c r="G685" s="109"/>
    </row>
    <row r="686" spans="1:7" ht="21.75" customHeight="1">
      <c r="A686" s="39" t="s">
        <v>478</v>
      </c>
      <c r="B686" s="20"/>
      <c r="C686" s="18"/>
      <c r="D686" s="18" t="s">
        <v>78</v>
      </c>
      <c r="E686" s="20"/>
      <c r="F686" s="93">
        <f>F687</f>
        <v>122000</v>
      </c>
      <c r="G686" s="110"/>
    </row>
    <row r="687" spans="1:7" ht="86.25" customHeight="1">
      <c r="A687" s="31" t="s">
        <v>473</v>
      </c>
      <c r="B687" s="18"/>
      <c r="C687" s="18"/>
      <c r="D687" s="18" t="s">
        <v>221</v>
      </c>
      <c r="E687" s="20"/>
      <c r="F687" s="93">
        <f>F688</f>
        <v>122000</v>
      </c>
      <c r="G687" s="110">
        <f>G688</f>
        <v>0</v>
      </c>
    </row>
    <row r="688" spans="1:7" ht="94.5" customHeight="1">
      <c r="A688" s="31" t="s">
        <v>474</v>
      </c>
      <c r="B688" s="18"/>
      <c r="C688" s="18"/>
      <c r="D688" s="18" t="s">
        <v>317</v>
      </c>
      <c r="E688" s="20"/>
      <c r="F688" s="93">
        <f>F689</f>
        <v>122000</v>
      </c>
      <c r="G688" s="110">
        <f>G689</f>
        <v>0</v>
      </c>
    </row>
    <row r="689" spans="1:7" ht="15.75">
      <c r="A689" s="19" t="s">
        <v>407</v>
      </c>
      <c r="B689" s="18"/>
      <c r="C689" s="20"/>
      <c r="D689" s="20"/>
      <c r="E689" s="20" t="s">
        <v>271</v>
      </c>
      <c r="F689" s="93">
        <v>122000</v>
      </c>
      <c r="G689" s="110"/>
    </row>
    <row r="690" spans="1:7" ht="15.75">
      <c r="A690" s="39" t="s">
        <v>67</v>
      </c>
      <c r="B690" s="20"/>
      <c r="C690" s="18"/>
      <c r="D690" s="18" t="s">
        <v>68</v>
      </c>
      <c r="E690" s="20"/>
      <c r="F690" s="93">
        <f>F691</f>
        <v>15000</v>
      </c>
      <c r="G690" s="110"/>
    </row>
    <row r="691" spans="1:7" ht="51" customHeight="1">
      <c r="A691" s="31" t="s">
        <v>475</v>
      </c>
      <c r="B691" s="18"/>
      <c r="C691" s="20"/>
      <c r="D691" s="18" t="s">
        <v>212</v>
      </c>
      <c r="E691" s="20"/>
      <c r="F691" s="93">
        <f>F692</f>
        <v>15000</v>
      </c>
      <c r="G691" s="110">
        <f>G692</f>
        <v>0</v>
      </c>
    </row>
    <row r="692" spans="1:7" ht="29.25" customHeight="1">
      <c r="A692" s="19" t="s">
        <v>407</v>
      </c>
      <c r="B692" s="20"/>
      <c r="C692" s="20"/>
      <c r="D692" s="20"/>
      <c r="E692" s="20" t="s">
        <v>271</v>
      </c>
      <c r="F692" s="93">
        <v>15000</v>
      </c>
      <c r="G692" s="110"/>
    </row>
    <row r="693" spans="1:7" ht="31.5" hidden="1">
      <c r="A693" s="16" t="s">
        <v>534</v>
      </c>
      <c r="B693" s="20"/>
      <c r="C693" s="20"/>
      <c r="D693" s="20" t="s">
        <v>385</v>
      </c>
      <c r="E693" s="20"/>
      <c r="F693" s="114">
        <f>F694</f>
        <v>0</v>
      </c>
      <c r="G693" s="110"/>
    </row>
    <row r="694" spans="1:7" ht="15.75" hidden="1">
      <c r="A694" s="19" t="s">
        <v>535</v>
      </c>
      <c r="B694" s="20"/>
      <c r="C694" s="20"/>
      <c r="D694" s="20"/>
      <c r="E694" s="20" t="s">
        <v>234</v>
      </c>
      <c r="F694" s="93"/>
      <c r="G694" s="110"/>
    </row>
    <row r="695" spans="1:7" ht="0" customHeight="1" hidden="1">
      <c r="A695" s="36" t="s">
        <v>29</v>
      </c>
      <c r="B695" s="20"/>
      <c r="C695" s="15">
        <v>1003</v>
      </c>
      <c r="D695" s="15"/>
      <c r="E695" s="15"/>
      <c r="F695" s="95">
        <f>F696</f>
        <v>0</v>
      </c>
      <c r="G695" s="110"/>
    </row>
    <row r="696" spans="1:7" ht="15.75" hidden="1">
      <c r="A696" s="39" t="s">
        <v>100</v>
      </c>
      <c r="B696" s="15"/>
      <c r="C696" s="18"/>
      <c r="D696" s="18">
        <v>5050000</v>
      </c>
      <c r="E696" s="18"/>
      <c r="F696" s="93">
        <f>F697</f>
        <v>0</v>
      </c>
      <c r="G696" s="110"/>
    </row>
    <row r="697" spans="1:7" ht="15.75" hidden="1">
      <c r="A697" s="39" t="s">
        <v>137</v>
      </c>
      <c r="B697" s="18"/>
      <c r="C697" s="18"/>
      <c r="D697" s="18" t="s">
        <v>318</v>
      </c>
      <c r="E697" s="18"/>
      <c r="F697" s="93">
        <f>F698</f>
        <v>0</v>
      </c>
      <c r="G697" s="110"/>
    </row>
    <row r="698" spans="1:7" ht="60" customHeight="1" hidden="1">
      <c r="A698" s="38" t="s">
        <v>229</v>
      </c>
      <c r="B698" s="18"/>
      <c r="C698" s="20"/>
      <c r="D698" s="20"/>
      <c r="E698" s="20" t="s">
        <v>230</v>
      </c>
      <c r="F698" s="93"/>
      <c r="G698" s="110"/>
    </row>
    <row r="699" spans="1:7" ht="33.75" customHeight="1">
      <c r="A699" s="39" t="s">
        <v>656</v>
      </c>
      <c r="B699" s="20"/>
      <c r="C699" s="20"/>
      <c r="D699" s="18" t="s">
        <v>385</v>
      </c>
      <c r="E699" s="20"/>
      <c r="F699" s="93">
        <f>F701+F700</f>
        <v>88720</v>
      </c>
      <c r="G699" s="110">
        <f>G701</f>
        <v>0</v>
      </c>
    </row>
    <row r="700" spans="1:7" ht="33.75" customHeight="1">
      <c r="A700" s="38" t="s">
        <v>258</v>
      </c>
      <c r="B700" s="20"/>
      <c r="C700" s="20"/>
      <c r="D700" s="18"/>
      <c r="E700" s="20" t="s">
        <v>233</v>
      </c>
      <c r="F700" s="93">
        <v>22920</v>
      </c>
      <c r="G700" s="110"/>
    </row>
    <row r="701" spans="1:7" ht="19.5" customHeight="1">
      <c r="A701" s="38" t="s">
        <v>657</v>
      </c>
      <c r="B701" s="20"/>
      <c r="C701" s="20"/>
      <c r="D701" s="20"/>
      <c r="E701" s="20" t="s">
        <v>234</v>
      </c>
      <c r="F701" s="93">
        <v>65800</v>
      </c>
      <c r="G701" s="110"/>
    </row>
    <row r="702" spans="1:7" ht="19.5" customHeight="1">
      <c r="A702" s="36" t="s">
        <v>714</v>
      </c>
      <c r="B702" s="20"/>
      <c r="C702" s="15" t="s">
        <v>99</v>
      </c>
      <c r="D702" s="20"/>
      <c r="E702" s="20"/>
      <c r="F702" s="95">
        <f>F703</f>
        <v>7978</v>
      </c>
      <c r="G702" s="95">
        <f>G703</f>
        <v>7978</v>
      </c>
    </row>
    <row r="703" spans="1:7" ht="35.25" customHeight="1">
      <c r="A703" s="39" t="s">
        <v>716</v>
      </c>
      <c r="B703" s="20"/>
      <c r="C703" s="20"/>
      <c r="D703" s="20" t="s">
        <v>232</v>
      </c>
      <c r="E703" s="20"/>
      <c r="F703" s="93">
        <f>F704</f>
        <v>7978</v>
      </c>
      <c r="G703" s="93">
        <f>G704</f>
        <v>7978</v>
      </c>
    </row>
    <row r="704" spans="1:7" ht="19.5" customHeight="1">
      <c r="A704" s="38" t="s">
        <v>715</v>
      </c>
      <c r="B704" s="20"/>
      <c r="C704" s="20"/>
      <c r="D704" s="20"/>
      <c r="E704" s="20" t="s">
        <v>604</v>
      </c>
      <c r="F704" s="93">
        <v>7978</v>
      </c>
      <c r="G704" s="110">
        <v>7978</v>
      </c>
    </row>
    <row r="705" spans="1:7" ht="15.75">
      <c r="A705" s="36" t="s">
        <v>30</v>
      </c>
      <c r="B705" s="20"/>
      <c r="C705" s="15">
        <v>1004</v>
      </c>
      <c r="D705" s="15"/>
      <c r="E705" s="15"/>
      <c r="F705" s="117">
        <f>F706+F712+F718+F727+F729+F717</f>
        <v>9417987.879999999</v>
      </c>
      <c r="G705" s="117">
        <f>G706+G712+G718+G727+G729+G717</f>
        <v>9410187.879999999</v>
      </c>
    </row>
    <row r="706" spans="1:7" ht="15.75">
      <c r="A706" s="39" t="s">
        <v>100</v>
      </c>
      <c r="B706" s="15"/>
      <c r="C706" s="18"/>
      <c r="D706" s="18">
        <v>5050000</v>
      </c>
      <c r="E706" s="18"/>
      <c r="F706" s="115">
        <f>F707+F709</f>
        <v>970700.88</v>
      </c>
      <c r="G706" s="116">
        <f>G707+G709</f>
        <v>970700.88</v>
      </c>
    </row>
    <row r="707" spans="1:7" ht="39.75" customHeight="1">
      <c r="A707" s="39" t="s">
        <v>143</v>
      </c>
      <c r="B707" s="18"/>
      <c r="C707" s="18"/>
      <c r="D707" s="18">
        <v>5050502</v>
      </c>
      <c r="E707" s="18"/>
      <c r="F707" s="115">
        <f>F708</f>
        <v>970700.88</v>
      </c>
      <c r="G707" s="116">
        <f>G708</f>
        <v>970700.88</v>
      </c>
    </row>
    <row r="708" spans="1:7" ht="19.5" customHeight="1">
      <c r="A708" s="38" t="s">
        <v>223</v>
      </c>
      <c r="B708" s="18"/>
      <c r="C708" s="20"/>
      <c r="D708" s="20"/>
      <c r="E708" s="20" t="s">
        <v>224</v>
      </c>
      <c r="F708" s="115">
        <v>970700.88</v>
      </c>
      <c r="G708" s="115">
        <v>970700.88</v>
      </c>
    </row>
    <row r="709" spans="1:7" ht="64.5" customHeight="1" hidden="1">
      <c r="A709" s="31" t="s">
        <v>320</v>
      </c>
      <c r="B709" s="20"/>
      <c r="C709" s="18"/>
      <c r="D709" s="18" t="s">
        <v>321</v>
      </c>
      <c r="E709" s="18"/>
      <c r="F709" s="93">
        <f>F710</f>
        <v>0</v>
      </c>
      <c r="G709" s="109">
        <f>G710</f>
        <v>0</v>
      </c>
    </row>
    <row r="710" spans="1:7" ht="100.5" customHeight="1" hidden="1">
      <c r="A710" s="31" t="s">
        <v>319</v>
      </c>
      <c r="B710" s="18"/>
      <c r="C710" s="18"/>
      <c r="D710" s="18"/>
      <c r="E710" s="18"/>
      <c r="F710" s="93">
        <f>F711</f>
        <v>0</v>
      </c>
      <c r="G710" s="109">
        <f>G711</f>
        <v>0</v>
      </c>
    </row>
    <row r="711" spans="1:7" ht="45.75" customHeight="1" hidden="1">
      <c r="A711" s="56" t="s">
        <v>251</v>
      </c>
      <c r="B711" s="18"/>
      <c r="C711" s="20"/>
      <c r="D711" s="20"/>
      <c r="E711" s="20"/>
      <c r="F711" s="93"/>
      <c r="G711" s="109"/>
    </row>
    <row r="712" spans="1:7" ht="24.75" customHeight="1">
      <c r="A712" s="39" t="s">
        <v>101</v>
      </c>
      <c r="B712" s="20"/>
      <c r="C712" s="18"/>
      <c r="D712" s="18">
        <v>5140100</v>
      </c>
      <c r="E712" s="18"/>
      <c r="F712" s="93">
        <f>F713</f>
        <v>259630</v>
      </c>
      <c r="G712" s="109">
        <f>G713</f>
        <v>259630</v>
      </c>
    </row>
    <row r="713" spans="1:7" ht="33.75" customHeight="1">
      <c r="A713" s="39" t="s">
        <v>239</v>
      </c>
      <c r="B713" s="18"/>
      <c r="C713" s="18"/>
      <c r="D713" s="18" t="s">
        <v>231</v>
      </c>
      <c r="E713" s="18"/>
      <c r="F713" s="93">
        <f>F714+F715</f>
        <v>259630</v>
      </c>
      <c r="G713" s="109">
        <f>G714+G715</f>
        <v>259630</v>
      </c>
    </row>
    <row r="714" spans="1:7" ht="42.75" customHeight="1">
      <c r="A714" s="38" t="s">
        <v>229</v>
      </c>
      <c r="B714" s="18"/>
      <c r="C714" s="20"/>
      <c r="D714" s="20"/>
      <c r="E714" s="20" t="s">
        <v>230</v>
      </c>
      <c r="F714" s="93">
        <v>102330</v>
      </c>
      <c r="G714" s="93">
        <v>102330</v>
      </c>
    </row>
    <row r="715" spans="1:7" ht="21.75" customHeight="1">
      <c r="A715" s="38" t="s">
        <v>442</v>
      </c>
      <c r="B715" s="20"/>
      <c r="C715" s="20"/>
      <c r="D715" s="20"/>
      <c r="E715" s="20" t="s">
        <v>271</v>
      </c>
      <c r="F715" s="93">
        <v>157300</v>
      </c>
      <c r="G715" s="93">
        <v>157300</v>
      </c>
    </row>
    <row r="716" spans="1:7" ht="35.25" customHeight="1">
      <c r="A716" s="39" t="s">
        <v>658</v>
      </c>
      <c r="B716" s="20"/>
      <c r="C716" s="20"/>
      <c r="D716" s="18" t="s">
        <v>659</v>
      </c>
      <c r="E716" s="20"/>
      <c r="F716" s="93">
        <f>F717</f>
        <v>9573</v>
      </c>
      <c r="G716" s="93">
        <f>G717</f>
        <v>9573</v>
      </c>
    </row>
    <row r="717" spans="1:7" ht="30.75" customHeight="1">
      <c r="A717" s="38" t="s">
        <v>660</v>
      </c>
      <c r="B717" s="20"/>
      <c r="C717" s="20"/>
      <c r="D717" s="20"/>
      <c r="E717" s="20" t="s">
        <v>230</v>
      </c>
      <c r="F717" s="93">
        <v>9573</v>
      </c>
      <c r="G717" s="109">
        <v>9573</v>
      </c>
    </row>
    <row r="718" spans="1:7" ht="26.25" customHeight="1">
      <c r="A718" s="39" t="s">
        <v>54</v>
      </c>
      <c r="B718" s="20"/>
      <c r="C718" s="18"/>
      <c r="D718" s="18">
        <v>5200000</v>
      </c>
      <c r="E718" s="18"/>
      <c r="F718" s="93">
        <f>F719+F722</f>
        <v>8170284</v>
      </c>
      <c r="G718" s="109">
        <f>G719+G722</f>
        <v>8170284</v>
      </c>
    </row>
    <row r="719" spans="1:7" ht="33" customHeight="1">
      <c r="A719" s="39" t="s">
        <v>334</v>
      </c>
      <c r="B719" s="18"/>
      <c r="C719" s="18"/>
      <c r="D719" s="18">
        <v>5201000</v>
      </c>
      <c r="E719" s="18"/>
      <c r="F719" s="93">
        <f>F721</f>
        <v>575000</v>
      </c>
      <c r="G719" s="109">
        <f>G721</f>
        <v>575000</v>
      </c>
    </row>
    <row r="720" spans="1:7" ht="35.25" customHeight="1">
      <c r="A720" s="39" t="s">
        <v>335</v>
      </c>
      <c r="B720" s="18"/>
      <c r="C720" s="18"/>
      <c r="D720" s="18" t="s">
        <v>333</v>
      </c>
      <c r="E720" s="18"/>
      <c r="F720" s="93">
        <f>F721</f>
        <v>575000</v>
      </c>
      <c r="G720" s="109">
        <f>G721</f>
        <v>575000</v>
      </c>
    </row>
    <row r="721" spans="1:7" ht="19.5" customHeight="1">
      <c r="A721" s="38" t="s">
        <v>223</v>
      </c>
      <c r="B721" s="18"/>
      <c r="C721" s="20"/>
      <c r="D721" s="20"/>
      <c r="E721" s="20" t="s">
        <v>224</v>
      </c>
      <c r="F721" s="93">
        <v>575000</v>
      </c>
      <c r="G721" s="93">
        <v>575000</v>
      </c>
    </row>
    <row r="722" spans="1:7" ht="37.5" customHeight="1">
      <c r="A722" s="39" t="s">
        <v>144</v>
      </c>
      <c r="B722" s="20"/>
      <c r="C722" s="18"/>
      <c r="D722" s="18">
        <v>5201300</v>
      </c>
      <c r="E722" s="18"/>
      <c r="F722" s="93">
        <f>F723</f>
        <v>7595284</v>
      </c>
      <c r="G722" s="109">
        <f>G723</f>
        <v>7595284</v>
      </c>
    </row>
    <row r="723" spans="1:7" ht="40.5" customHeight="1">
      <c r="A723" s="39" t="s">
        <v>344</v>
      </c>
      <c r="B723" s="18"/>
      <c r="C723" s="18"/>
      <c r="D723" s="18" t="s">
        <v>343</v>
      </c>
      <c r="E723" s="18"/>
      <c r="F723" s="93">
        <f>F724+F726</f>
        <v>7595284</v>
      </c>
      <c r="G723" s="109">
        <f>G724+G726</f>
        <v>7595284</v>
      </c>
    </row>
    <row r="724" spans="1:7" ht="24.75" customHeight="1">
      <c r="A724" s="66" t="s">
        <v>251</v>
      </c>
      <c r="B724" s="18"/>
      <c r="C724" s="20"/>
      <c r="D724" s="18"/>
      <c r="E724" s="20" t="s">
        <v>234</v>
      </c>
      <c r="F724" s="115">
        <v>2994651.88</v>
      </c>
      <c r="G724" s="115">
        <v>2994651.88</v>
      </c>
    </row>
    <row r="725" spans="1:7" ht="24" customHeight="1" hidden="1">
      <c r="A725" s="62" t="s">
        <v>101</v>
      </c>
      <c r="B725" s="4"/>
      <c r="C725" s="45"/>
      <c r="D725" s="45"/>
      <c r="E725" s="45" t="s">
        <v>102</v>
      </c>
      <c r="F725" s="111"/>
      <c r="G725" s="112"/>
    </row>
    <row r="726" spans="1:7" ht="20.25" customHeight="1">
      <c r="A726" s="38" t="s">
        <v>223</v>
      </c>
      <c r="B726" s="63"/>
      <c r="C726" s="20"/>
      <c r="D726" s="20"/>
      <c r="E726" s="20" t="s">
        <v>224</v>
      </c>
      <c r="F726" s="115">
        <v>4600632.12</v>
      </c>
      <c r="G726" s="115">
        <v>4600632.12</v>
      </c>
    </row>
    <row r="727" spans="1:7" ht="60" customHeight="1">
      <c r="A727" s="65" t="s">
        <v>476</v>
      </c>
      <c r="B727" s="4"/>
      <c r="C727" s="20"/>
      <c r="D727" s="18" t="s">
        <v>187</v>
      </c>
      <c r="E727" s="20"/>
      <c r="F727" s="93">
        <f>F728</f>
        <v>7000</v>
      </c>
      <c r="G727" s="110">
        <f>G728</f>
        <v>0</v>
      </c>
    </row>
    <row r="728" spans="1:7" ht="32.25" customHeight="1">
      <c r="A728" s="66" t="s">
        <v>661</v>
      </c>
      <c r="B728" s="4"/>
      <c r="C728" s="20"/>
      <c r="D728" s="20"/>
      <c r="E728" s="20" t="s">
        <v>647</v>
      </c>
      <c r="F728" s="93">
        <v>7000</v>
      </c>
      <c r="G728" s="110"/>
    </row>
    <row r="729" spans="1:7" ht="32.25" customHeight="1">
      <c r="A729" s="65" t="s">
        <v>477</v>
      </c>
      <c r="B729" s="4"/>
      <c r="C729" s="20"/>
      <c r="D729" s="18" t="s">
        <v>211</v>
      </c>
      <c r="E729" s="20"/>
      <c r="F729" s="93">
        <f>F730</f>
        <v>800</v>
      </c>
      <c r="G729" s="110">
        <f>G730</f>
        <v>0</v>
      </c>
    </row>
    <row r="730" spans="1:7" ht="22.5" customHeight="1">
      <c r="A730" s="66" t="s">
        <v>661</v>
      </c>
      <c r="B730" s="4"/>
      <c r="C730" s="20"/>
      <c r="D730" s="20"/>
      <c r="E730" s="20" t="s">
        <v>647</v>
      </c>
      <c r="F730" s="93">
        <v>800</v>
      </c>
      <c r="G730" s="110"/>
    </row>
    <row r="731" spans="1:7" ht="22.5" customHeight="1" thickBot="1">
      <c r="A731" s="157" t="s">
        <v>32</v>
      </c>
      <c r="B731" s="4"/>
      <c r="C731" s="158"/>
      <c r="D731" s="158"/>
      <c r="E731" s="159"/>
      <c r="F731" s="118">
        <f>F8+F352+F480+F579</f>
        <v>495665963.21</v>
      </c>
      <c r="G731" s="119">
        <f>G8+G352+G480+G579</f>
        <v>262166039.72</v>
      </c>
    </row>
    <row r="732" ht="18.75">
      <c r="B732" s="162"/>
    </row>
    <row r="733" spans="1:5" ht="15.75">
      <c r="A733" s="8" t="s">
        <v>613</v>
      </c>
      <c r="D733" s="165" t="s">
        <v>589</v>
      </c>
      <c r="E733" s="166"/>
    </row>
  </sheetData>
  <sheetProtection/>
  <mergeCells count="3">
    <mergeCell ref="A5:F5"/>
    <mergeCell ref="A6:F6"/>
    <mergeCell ref="D733:E733"/>
  </mergeCells>
  <printOptions/>
  <pageMargins left="0.4724409448818898" right="0.2362204724409449" top="0.1968503937007874" bottom="0.15748031496062992" header="0.15748031496062992" footer="0.15748031496062992"/>
  <pageSetup fitToHeight="15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37">
      <selection activeCell="C41" sqref="C41"/>
    </sheetView>
  </sheetViews>
  <sheetFormatPr defaultColWidth="9.140625" defaultRowHeight="12.75"/>
  <cols>
    <col min="1" max="1" width="6.421875" style="0" customWidth="1"/>
    <col min="2" max="2" width="65.28125" style="0" customWidth="1"/>
    <col min="3" max="3" width="21.57421875" style="0" customWidth="1"/>
  </cols>
  <sheetData>
    <row r="1" ht="25.5">
      <c r="C1" s="144" t="s">
        <v>338</v>
      </c>
    </row>
    <row r="2" ht="25.5">
      <c r="C2" s="144" t="s">
        <v>34</v>
      </c>
    </row>
    <row r="3" ht="25.5">
      <c r="C3" s="144" t="s">
        <v>717</v>
      </c>
    </row>
    <row r="4" spans="1:3" ht="39.75" customHeight="1">
      <c r="A4" s="167" t="s">
        <v>579</v>
      </c>
      <c r="B4" s="167"/>
      <c r="C4" s="167"/>
    </row>
    <row r="5" spans="1:3" ht="15.75">
      <c r="A5" s="11"/>
      <c r="B5" s="11"/>
      <c r="C5" s="11"/>
    </row>
    <row r="6" spans="1:3" ht="15.75">
      <c r="A6" s="11"/>
      <c r="B6" s="11"/>
      <c r="C6" s="11" t="s">
        <v>167</v>
      </c>
    </row>
    <row r="7" spans="1:3" ht="15.75">
      <c r="A7" s="149" t="s">
        <v>0</v>
      </c>
      <c r="B7" s="149" t="s">
        <v>1</v>
      </c>
      <c r="C7" s="149" t="s">
        <v>553</v>
      </c>
    </row>
    <row r="8" spans="1:3" ht="15.75">
      <c r="A8" s="149"/>
      <c r="B8" s="149"/>
      <c r="C8" s="149"/>
    </row>
    <row r="9" spans="1:3" ht="15.75">
      <c r="A9" s="150" t="s">
        <v>35</v>
      </c>
      <c r="B9" s="151" t="s">
        <v>2</v>
      </c>
      <c r="C9" s="152">
        <f>C10+C11+C12+C13+C14+C15</f>
        <v>29960218.76</v>
      </c>
    </row>
    <row r="10" spans="1:3" ht="31.5">
      <c r="A10" s="153" t="s">
        <v>36</v>
      </c>
      <c r="B10" s="154" t="s">
        <v>3</v>
      </c>
      <c r="C10" s="155">
        <v>1190475</v>
      </c>
    </row>
    <row r="11" spans="1:3" ht="56.25" customHeight="1">
      <c r="A11" s="153" t="s">
        <v>37</v>
      </c>
      <c r="B11" s="154" t="s">
        <v>4</v>
      </c>
      <c r="C11" s="155">
        <v>21313723</v>
      </c>
    </row>
    <row r="12" spans="1:3" ht="38.25" customHeight="1">
      <c r="A12" s="153" t="s">
        <v>38</v>
      </c>
      <c r="B12" s="154" t="s">
        <v>5</v>
      </c>
      <c r="C12" s="155">
        <v>4735711</v>
      </c>
    </row>
    <row r="13" spans="1:3" ht="18" customHeight="1">
      <c r="A13" s="153" t="s">
        <v>295</v>
      </c>
      <c r="B13" s="154" t="s">
        <v>294</v>
      </c>
      <c r="C13" s="155">
        <v>210000</v>
      </c>
    </row>
    <row r="14" spans="1:3" ht="15.75">
      <c r="A14" s="153" t="s">
        <v>39</v>
      </c>
      <c r="B14" s="154" t="s">
        <v>8</v>
      </c>
      <c r="C14" s="155">
        <v>414714.76</v>
      </c>
    </row>
    <row r="15" spans="1:3" ht="15.75">
      <c r="A15" s="153" t="s">
        <v>153</v>
      </c>
      <c r="B15" s="154" t="s">
        <v>7</v>
      </c>
      <c r="C15" s="155">
        <v>2095595</v>
      </c>
    </row>
    <row r="16" spans="1:3" ht="15.75">
      <c r="A16" s="150" t="s">
        <v>691</v>
      </c>
      <c r="B16" s="151" t="s">
        <v>154</v>
      </c>
      <c r="C16" s="152">
        <f>C17</f>
        <v>114000</v>
      </c>
    </row>
    <row r="17" spans="1:3" ht="13.5" customHeight="1">
      <c r="A17" s="153" t="s">
        <v>155</v>
      </c>
      <c r="B17" s="154" t="s">
        <v>156</v>
      </c>
      <c r="C17" s="155">
        <v>114000</v>
      </c>
    </row>
    <row r="18" spans="1:3" ht="31.5">
      <c r="A18" s="150" t="s">
        <v>692</v>
      </c>
      <c r="B18" s="151" t="s">
        <v>9</v>
      </c>
      <c r="C18" s="152">
        <f>C19+C20</f>
        <v>1874526.24</v>
      </c>
    </row>
    <row r="19" spans="1:3" ht="15.75">
      <c r="A19" s="153" t="s">
        <v>328</v>
      </c>
      <c r="B19" s="154" t="s">
        <v>342</v>
      </c>
      <c r="C19" s="155">
        <v>889000</v>
      </c>
    </row>
    <row r="20" spans="1:3" ht="54.75" customHeight="1">
      <c r="A20" s="153" t="s">
        <v>40</v>
      </c>
      <c r="B20" s="154" t="s">
        <v>10</v>
      </c>
      <c r="C20" s="155">
        <v>985526.24</v>
      </c>
    </row>
    <row r="21" spans="1:3" ht="15.75">
      <c r="A21" s="150" t="s">
        <v>693</v>
      </c>
      <c r="B21" s="151" t="s">
        <v>11</v>
      </c>
      <c r="C21" s="152">
        <f>C22+C23+C24+C25</f>
        <v>38483568.85</v>
      </c>
    </row>
    <row r="22" spans="1:3" ht="15.75">
      <c r="A22" s="153" t="s">
        <v>361</v>
      </c>
      <c r="B22" s="154" t="s">
        <v>362</v>
      </c>
      <c r="C22" s="155">
        <v>535631</v>
      </c>
    </row>
    <row r="23" spans="1:3" ht="15.75">
      <c r="A23" s="153" t="s">
        <v>41</v>
      </c>
      <c r="B23" s="154" t="s">
        <v>12</v>
      </c>
      <c r="C23" s="155">
        <v>3002685</v>
      </c>
    </row>
    <row r="24" spans="1:3" ht="15.75">
      <c r="A24" s="153" t="s">
        <v>42</v>
      </c>
      <c r="B24" s="154" t="s">
        <v>13</v>
      </c>
      <c r="C24" s="155">
        <v>33236942.85</v>
      </c>
    </row>
    <row r="25" spans="1:3" ht="16.5" customHeight="1">
      <c r="A25" s="153" t="s">
        <v>43</v>
      </c>
      <c r="B25" s="154" t="s">
        <v>14</v>
      </c>
      <c r="C25" s="155">
        <v>1708310</v>
      </c>
    </row>
    <row r="26" spans="1:3" ht="15.75">
      <c r="A26" s="150" t="s">
        <v>694</v>
      </c>
      <c r="B26" s="151" t="s">
        <v>15</v>
      </c>
      <c r="C26" s="152">
        <f>C27+C28</f>
        <v>47392559.06</v>
      </c>
    </row>
    <row r="27" spans="1:3" ht="15.75">
      <c r="A27" s="153" t="s">
        <v>44</v>
      </c>
      <c r="B27" s="154" t="s">
        <v>662</v>
      </c>
      <c r="C27" s="155">
        <v>12551015</v>
      </c>
    </row>
    <row r="28" spans="1:3" ht="15.75">
      <c r="A28" s="153" t="s">
        <v>45</v>
      </c>
      <c r="B28" s="154" t="s">
        <v>17</v>
      </c>
      <c r="C28" s="155">
        <v>34841544.06</v>
      </c>
    </row>
    <row r="29" spans="1:3" ht="15.75">
      <c r="A29" s="150" t="s">
        <v>695</v>
      </c>
      <c r="B29" s="151" t="s">
        <v>18</v>
      </c>
      <c r="C29" s="152">
        <f>C30+C31+C32+C33</f>
        <v>208483288</v>
      </c>
    </row>
    <row r="30" spans="1:3" ht="15.75">
      <c r="A30" s="153" t="s">
        <v>47</v>
      </c>
      <c r="B30" s="154" t="s">
        <v>19</v>
      </c>
      <c r="C30" s="155">
        <v>80380807</v>
      </c>
    </row>
    <row r="31" spans="1:3" ht="15.75">
      <c r="A31" s="153" t="s">
        <v>48</v>
      </c>
      <c r="B31" s="154" t="s">
        <v>20</v>
      </c>
      <c r="C31" s="155">
        <v>115536708.45</v>
      </c>
    </row>
    <row r="32" spans="1:3" ht="18.75" customHeight="1">
      <c r="A32" s="153" t="s">
        <v>49</v>
      </c>
      <c r="B32" s="154" t="s">
        <v>21</v>
      </c>
      <c r="C32" s="155">
        <v>6660490</v>
      </c>
    </row>
    <row r="33" spans="1:3" ht="15.75">
      <c r="A33" s="153" t="s">
        <v>145</v>
      </c>
      <c r="B33" s="154" t="s">
        <v>22</v>
      </c>
      <c r="C33" s="155">
        <v>5905282.55</v>
      </c>
    </row>
    <row r="34" spans="1:3" ht="15.75">
      <c r="A34" s="150" t="s">
        <v>696</v>
      </c>
      <c r="B34" s="151" t="s">
        <v>168</v>
      </c>
      <c r="C34" s="152">
        <f>C35</f>
        <v>12167345.84</v>
      </c>
    </row>
    <row r="35" spans="1:3" ht="15.75">
      <c r="A35" s="153" t="s">
        <v>50</v>
      </c>
      <c r="B35" s="154" t="s">
        <v>23</v>
      </c>
      <c r="C35" s="155">
        <v>12167345.84</v>
      </c>
    </row>
    <row r="36" spans="1:3" ht="15.75">
      <c r="A36" s="150">
        <v>1000</v>
      </c>
      <c r="B36" s="151" t="s">
        <v>26</v>
      </c>
      <c r="C36" s="152">
        <f>C37+C38+C39+C40+C41</f>
        <v>107087368.46</v>
      </c>
    </row>
    <row r="37" spans="1:3" ht="15.75">
      <c r="A37" s="153">
        <v>1001</v>
      </c>
      <c r="B37" s="154" t="s">
        <v>27</v>
      </c>
      <c r="C37" s="155">
        <v>2103000</v>
      </c>
    </row>
    <row r="38" spans="1:3" ht="15.75">
      <c r="A38" s="153">
        <v>1002</v>
      </c>
      <c r="B38" s="154" t="s">
        <v>28</v>
      </c>
      <c r="C38" s="155">
        <v>32483418</v>
      </c>
    </row>
    <row r="39" spans="1:3" ht="15.75">
      <c r="A39" s="153">
        <v>1003</v>
      </c>
      <c r="B39" s="154" t="s">
        <v>29</v>
      </c>
      <c r="C39" s="155">
        <v>54221835.58</v>
      </c>
    </row>
    <row r="40" spans="1:3" ht="15.75">
      <c r="A40" s="153">
        <v>1004</v>
      </c>
      <c r="B40" s="154" t="s">
        <v>30</v>
      </c>
      <c r="C40" s="155">
        <v>13602114.88</v>
      </c>
    </row>
    <row r="41" spans="1:3" ht="15.75" customHeight="1">
      <c r="A41" s="153">
        <v>1006</v>
      </c>
      <c r="B41" s="154" t="s">
        <v>31</v>
      </c>
      <c r="C41" s="155">
        <v>4677000</v>
      </c>
    </row>
    <row r="42" spans="1:3" ht="15.75">
      <c r="A42" s="150">
        <v>1100</v>
      </c>
      <c r="B42" s="151" t="s">
        <v>25</v>
      </c>
      <c r="C42" s="152">
        <f>C43</f>
        <v>2523723</v>
      </c>
    </row>
    <row r="43" spans="1:3" ht="15.75">
      <c r="A43" s="153">
        <v>1102</v>
      </c>
      <c r="B43" s="154" t="s">
        <v>159</v>
      </c>
      <c r="C43" s="155">
        <f>2485883+37840</f>
        <v>2523723</v>
      </c>
    </row>
    <row r="44" spans="1:3" ht="15.75">
      <c r="A44" s="150">
        <v>1200</v>
      </c>
      <c r="B44" s="151" t="s">
        <v>158</v>
      </c>
      <c r="C44" s="152">
        <f>C45</f>
        <v>1440000</v>
      </c>
    </row>
    <row r="45" spans="1:3" ht="18.75" customHeight="1">
      <c r="A45" s="153">
        <v>1202</v>
      </c>
      <c r="B45" s="154" t="s">
        <v>160</v>
      </c>
      <c r="C45" s="155">
        <v>1440000</v>
      </c>
    </row>
    <row r="46" spans="1:3" ht="18.75" customHeight="1">
      <c r="A46" s="150">
        <v>1300</v>
      </c>
      <c r="B46" s="151" t="s">
        <v>161</v>
      </c>
      <c r="C46" s="152">
        <f>C47</f>
        <v>10000</v>
      </c>
    </row>
    <row r="47" spans="1:3" ht="36" customHeight="1">
      <c r="A47" s="153">
        <v>1301</v>
      </c>
      <c r="B47" s="154" t="s">
        <v>162</v>
      </c>
      <c r="C47" s="155">
        <v>10000</v>
      </c>
    </row>
    <row r="48" spans="1:3" ht="50.25" customHeight="1">
      <c r="A48" s="150">
        <v>1400</v>
      </c>
      <c r="B48" s="151" t="s">
        <v>166</v>
      </c>
      <c r="C48" s="152">
        <f>C49+C50+C51</f>
        <v>46129365</v>
      </c>
    </row>
    <row r="49" spans="1:3" ht="37.5" customHeight="1">
      <c r="A49" s="153">
        <v>1401</v>
      </c>
      <c r="B49" s="154" t="s">
        <v>164</v>
      </c>
      <c r="C49" s="155">
        <v>40720000</v>
      </c>
    </row>
    <row r="50" spans="1:3" ht="15.75">
      <c r="A50" s="153">
        <v>1402</v>
      </c>
      <c r="B50" s="154" t="s">
        <v>165</v>
      </c>
      <c r="C50" s="155">
        <v>4590000</v>
      </c>
    </row>
    <row r="51" spans="1:3" ht="47.25">
      <c r="A51" s="153">
        <v>1403</v>
      </c>
      <c r="B51" s="154" t="s">
        <v>222</v>
      </c>
      <c r="C51" s="156">
        <v>819365</v>
      </c>
    </row>
    <row r="52" spans="1:3" ht="15.75">
      <c r="A52" s="151"/>
      <c r="B52" s="151" t="s">
        <v>32</v>
      </c>
      <c r="C52" s="152">
        <f>C9+C16+C18+C21+C26+C29+C34+C36+C42+C44+C46+C48</f>
        <v>495665963.2099999</v>
      </c>
    </row>
    <row r="53" spans="1:3" ht="15.75">
      <c r="A53" s="154"/>
      <c r="B53" s="154" t="s">
        <v>33</v>
      </c>
      <c r="C53" s="156">
        <v>-2165415</v>
      </c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 t="s">
        <v>612</v>
      </c>
      <c r="C56" s="11" t="s">
        <v>589</v>
      </c>
    </row>
  </sheetData>
  <sheetProtection/>
  <mergeCells count="1">
    <mergeCell ref="A4:C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Н. Матвеева</cp:lastModifiedBy>
  <cp:lastPrinted>2014-01-06T06:10:37Z</cp:lastPrinted>
  <dcterms:created xsi:type="dcterms:W3CDTF">1996-10-08T23:32:33Z</dcterms:created>
  <dcterms:modified xsi:type="dcterms:W3CDTF">2014-01-09T14:48:47Z</dcterms:modified>
  <cp:category/>
  <cp:version/>
  <cp:contentType/>
  <cp:contentStatus/>
</cp:coreProperties>
</file>