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9525"/>
  </bookViews>
  <sheets>
    <sheet name="2015 г" sheetId="9" r:id="rId1"/>
  </sheets>
  <calcPr calcId="145621"/>
</workbook>
</file>

<file path=xl/calcChain.xml><?xml version="1.0" encoding="utf-8"?>
<calcChain xmlns="http://schemas.openxmlformats.org/spreadsheetml/2006/main">
  <c r="D232" i="9" l="1"/>
  <c r="D247" i="9"/>
  <c r="D248" i="9"/>
  <c r="D202" i="9" l="1"/>
  <c r="D204" i="9"/>
  <c r="D218" i="9" l="1"/>
  <c r="D254" i="9"/>
  <c r="D185" i="9" l="1"/>
  <c r="D137" i="9"/>
  <c r="D7" i="9" l="1"/>
  <c r="D315" i="9" l="1"/>
  <c r="D279" i="9" l="1"/>
  <c r="D278" i="9" s="1"/>
  <c r="D316" i="9" l="1"/>
  <c r="D237" i="9" l="1"/>
  <c r="D81" i="9" l="1"/>
  <c r="D262" i="9" l="1"/>
  <c r="D47" i="9"/>
  <c r="D105" i="9"/>
  <c r="D102" i="9"/>
  <c r="D95" i="9"/>
  <c r="D90" i="9"/>
  <c r="D87" i="9"/>
  <c r="D84" i="9"/>
  <c r="D111" i="9"/>
  <c r="D108" i="9"/>
  <c r="D76" i="9"/>
  <c r="D72" i="9"/>
  <c r="D67" i="9"/>
  <c r="D127" i="9"/>
  <c r="D60" i="9"/>
  <c r="D321" i="9"/>
  <c r="D245" i="9" l="1"/>
  <c r="D244" i="9" s="1"/>
  <c r="D222" i="9" l="1"/>
  <c r="D225" i="9"/>
  <c r="D224" i="9" s="1"/>
  <c r="D220" i="9" l="1"/>
  <c r="D219" i="9" s="1"/>
  <c r="D217" i="9" l="1"/>
  <c r="D215" i="9"/>
  <c r="D195" i="9" l="1"/>
  <c r="D126" i="9" l="1"/>
  <c r="D6" i="9"/>
  <c r="D129" i="9" l="1"/>
  <c r="D20" i="9" l="1"/>
  <c r="D30" i="9"/>
  <c r="D146" i="9" l="1"/>
  <c r="D257" i="9" l="1"/>
  <c r="D348" i="9" l="1"/>
  <c r="D180" i="9"/>
  <c r="D9" i="9"/>
  <c r="D145" i="9" l="1"/>
  <c r="D352" i="9" l="1"/>
  <c r="D357" i="9" l="1"/>
  <c r="D354" i="9"/>
  <c r="D350" i="9"/>
  <c r="D343" i="9"/>
  <c r="D314" i="9"/>
  <c r="D332" i="9"/>
  <c r="D331" i="9" s="1"/>
  <c r="D290" i="9"/>
  <c r="D288" i="9"/>
  <c r="D295" i="9"/>
  <c r="D213" i="9"/>
  <c r="D212" i="9" s="1"/>
  <c r="D270" i="9"/>
  <c r="D168" i="9"/>
  <c r="D166" i="9"/>
  <c r="D143" i="9"/>
  <c r="D132" i="9"/>
  <c r="D140" i="9"/>
  <c r="D135" i="9"/>
  <c r="D43" i="9"/>
  <c r="D40" i="9"/>
  <c r="D38" i="9"/>
  <c r="D22" i="9"/>
  <c r="D36" i="9"/>
  <c r="D34" i="9"/>
  <c r="D18" i="9"/>
  <c r="D27" i="9"/>
  <c r="D24" i="9"/>
  <c r="D14" i="9"/>
  <c r="D12" i="9"/>
  <c r="D287" i="9" l="1"/>
  <c r="D5" i="9"/>
  <c r="D125" i="9"/>
  <c r="D268" i="9"/>
  <c r="D98" i="9"/>
  <c r="D93" i="9"/>
  <c r="D79" i="9"/>
  <c r="D70" i="9"/>
  <c r="D63" i="9"/>
  <c r="D326" i="9" l="1"/>
  <c r="D323" i="9"/>
  <c r="D311" i="9"/>
  <c r="D301" i="9"/>
  <c r="D299" i="9"/>
  <c r="D318" i="9"/>
  <c r="D283" i="9"/>
  <c r="D276" i="9"/>
  <c r="D274" i="9"/>
  <c r="D273" i="9" s="1"/>
  <c r="D265" i="9"/>
  <c r="D260" i="9"/>
  <c r="D256" i="9" s="1"/>
  <c r="D253" i="9"/>
  <c r="D240" i="9"/>
  <c r="D239" i="9" s="1"/>
  <c r="D234" i="9"/>
  <c r="D229" i="9"/>
  <c r="D199" i="9"/>
  <c r="D190" i="9"/>
  <c r="D187" i="9"/>
  <c r="D183" i="9"/>
  <c r="D175" i="9"/>
  <c r="D172" i="9"/>
  <c r="D163" i="9"/>
  <c r="D152" i="9"/>
  <c r="D158" i="9"/>
  <c r="D117" i="9"/>
  <c r="D115" i="9"/>
  <c r="D123" i="9"/>
  <c r="D121" i="9"/>
  <c r="D65" i="9"/>
  <c r="D59" i="9" s="1"/>
  <c r="D54" i="9"/>
  <c r="D56" i="9"/>
  <c r="D179" i="9" l="1"/>
  <c r="D298" i="9"/>
  <c r="D297" i="9" s="1"/>
  <c r="D114" i="9"/>
  <c r="D50" i="9"/>
  <c r="D45" i="9" s="1"/>
  <c r="D58" i="9" l="1"/>
  <c r="D286" i="9"/>
  <c r="D282" i="9"/>
  <c r="D281" i="9" s="1"/>
  <c r="D272" i="9"/>
  <c r="D264" i="9"/>
  <c r="D255" i="9" s="1"/>
  <c r="D252" i="9"/>
  <c r="D251" i="9" s="1"/>
  <c r="D236" i="9"/>
  <c r="D233" i="9"/>
  <c r="D228" i="9"/>
  <c r="D227" i="9" s="1"/>
  <c r="D211" i="9"/>
  <c r="D203" i="9"/>
  <c r="D198" i="9"/>
  <c r="D178" i="9" s="1"/>
  <c r="D174" i="9"/>
  <c r="D171" i="9"/>
  <c r="D162" i="9"/>
  <c r="D165" i="9"/>
  <c r="D161" i="9" l="1"/>
  <c r="D170" i="9"/>
  <c r="D150" i="9"/>
  <c r="D149" i="9" s="1"/>
  <c r="D53" i="9" l="1"/>
  <c r="D4" i="9"/>
  <c r="D359" i="9" s="1"/>
</calcChain>
</file>

<file path=xl/sharedStrings.xml><?xml version="1.0" encoding="utf-8"?>
<sst xmlns="http://schemas.openxmlformats.org/spreadsheetml/2006/main" count="556" uniqueCount="409">
  <si>
    <t>Непрограммные расходы</t>
  </si>
  <si>
    <t>02.0.0000</t>
  </si>
  <si>
    <t>02.1.0000</t>
  </si>
  <si>
    <t>02.1.7043</t>
  </si>
  <si>
    <t>02.1.7046</t>
  </si>
  <si>
    <t>02.1.7047</t>
  </si>
  <si>
    <t>02.1.7048</t>
  </si>
  <si>
    <t>02.1.7050</t>
  </si>
  <si>
    <t>02.1.7051</t>
  </si>
  <si>
    <t>02.1.7052</t>
  </si>
  <si>
    <t>02.1.7053</t>
  </si>
  <si>
    <t>02.1.7055</t>
  </si>
  <si>
    <t>02.1.7311</t>
  </si>
  <si>
    <t>02.2.0000</t>
  </si>
  <si>
    <t>03.0.0000</t>
  </si>
  <si>
    <t>03.1.0000</t>
  </si>
  <si>
    <t>03.1.5220</t>
  </si>
  <si>
    <t>03.1.5240</t>
  </si>
  <si>
    <t>03.1.5250</t>
  </si>
  <si>
    <t>03.1.5270</t>
  </si>
  <si>
    <t>03.1.7074</t>
  </si>
  <si>
    <t>03.1.7075</t>
  </si>
  <si>
    <t>03.1.7083</t>
  </si>
  <si>
    <t>03.1.7084</t>
  </si>
  <si>
    <t>03.1.7085</t>
  </si>
  <si>
    <t>03.1.7086</t>
  </si>
  <si>
    <t>03.1.7087</t>
  </si>
  <si>
    <t>03.1.7089</t>
  </si>
  <si>
    <t>03.1.7304</t>
  </si>
  <si>
    <t>03.2.0000</t>
  </si>
  <si>
    <t>03.2.5209</t>
  </si>
  <si>
    <t>03.2.7091</t>
  </si>
  <si>
    <t>03.2.7092</t>
  </si>
  <si>
    <t>03.2.7093</t>
  </si>
  <si>
    <t>03.3.0000</t>
  </si>
  <si>
    <t>03.3.5065</t>
  </si>
  <si>
    <t>03.3.7097</t>
  </si>
  <si>
    <t>03.3.7100</t>
  </si>
  <si>
    <t>03.3.7105</t>
  </si>
  <si>
    <t>03.3.7106</t>
  </si>
  <si>
    <t>04.1.0000</t>
  </si>
  <si>
    <t>04.1.7109</t>
  </si>
  <si>
    <t>04.1.7115</t>
  </si>
  <si>
    <t>04.1.7116</t>
  </si>
  <si>
    <t>04.1.7117</t>
  </si>
  <si>
    <t>04.1.7118</t>
  </si>
  <si>
    <t>08.0.0000</t>
  </si>
  <si>
    <t>08.1.0000</t>
  </si>
  <si>
    <t>08.2.0000</t>
  </si>
  <si>
    <t>10.0.0000</t>
  </si>
  <si>
    <t>10.1.0000</t>
  </si>
  <si>
    <t>10.2.0000</t>
  </si>
  <si>
    <t>11.0.0000</t>
  </si>
  <si>
    <t>11.1.0000</t>
  </si>
  <si>
    <t>11.1.5144</t>
  </si>
  <si>
    <t>11.1.7170</t>
  </si>
  <si>
    <t>13.0.0000</t>
  </si>
  <si>
    <t>13.1.0000</t>
  </si>
  <si>
    <t>14.0.0000</t>
  </si>
  <si>
    <t>14.1.0000</t>
  </si>
  <si>
    <t>15.0.0000</t>
  </si>
  <si>
    <t>15.1.0000</t>
  </si>
  <si>
    <t>21.0.0000</t>
  </si>
  <si>
    <t>21.1.0000</t>
  </si>
  <si>
    <t>21.2.0000</t>
  </si>
  <si>
    <t>23.0.0000</t>
  </si>
  <si>
    <t>23.1.0000</t>
  </si>
  <si>
    <t>24.0.0000</t>
  </si>
  <si>
    <t>24.1.0000</t>
  </si>
  <si>
    <t>24.2.0000</t>
  </si>
  <si>
    <t>25.0.0000</t>
  </si>
  <si>
    <t>25.2.0000</t>
  </si>
  <si>
    <t>30.0.0000</t>
  </si>
  <si>
    <t>30.1.0000</t>
  </si>
  <si>
    <t>36.0.0000</t>
  </si>
  <si>
    <t>36.1.0000</t>
  </si>
  <si>
    <t>50.0.8019</t>
  </si>
  <si>
    <t>50.0.8020</t>
  </si>
  <si>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</si>
  <si>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</si>
  <si>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Муниципальная  программа "Социальная поддержка населения Большесельского муниципального района"</t>
  </si>
  <si>
    <t xml:space="preserve">Муниципальная целевая программа "Доступная среда" </t>
  </si>
  <si>
    <t>Ведомственная целевая программа "Социальная поддержка населения Большесельского муниципального района"</t>
  </si>
  <si>
    <t>Муниципальная  целевая программа "Семья и дети Ярославии"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</si>
  <si>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</si>
  <si>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</si>
  <si>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целевая программа "Доступная среда в Большесельском муниципальном районе"</t>
  </si>
  <si>
    <t>Муниципальная программа "Обеспечение общественного порядка и противодействие преступности на территории в Большесельском  муниципальном районе"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</si>
  <si>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</si>
  <si>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</si>
  <si>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</si>
  <si>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</si>
  <si>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 целевая программа "Энергосбережение и повышение энергоэффективности на территории Большесельского муниципального района"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</si>
  <si>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</si>
  <si>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</si>
  <si>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</si>
  <si>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</si>
  <si>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</si>
  <si>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</si>
  <si>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</si>
  <si>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</si>
  <si>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Ведомственная целевая программа  "Развитие  муниципальной службы  в  Большесельском муниципальном районе"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</si>
  <si>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муницпального района"</t>
  </si>
  <si>
    <t>02.3.7066</t>
  </si>
  <si>
    <t>08.2.7143</t>
  </si>
  <si>
    <t>11.2.0000.</t>
  </si>
  <si>
    <t>11.2.7175</t>
  </si>
  <si>
    <t>Муниципальная   программа "Развитие физической культуры и спорта в Большесельском муниципальном районе 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</si>
  <si>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</si>
  <si>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15.1.7215</t>
  </si>
  <si>
    <t>24.2.7252</t>
  </si>
  <si>
    <t>24.2.7255</t>
  </si>
  <si>
    <t>24.2.7256</t>
  </si>
  <si>
    <t>99.0.7119</t>
  </si>
  <si>
    <t>99.0.7121</t>
  </si>
  <si>
    <t>99.0.9502</t>
  </si>
  <si>
    <t>99.0.9503</t>
  </si>
  <si>
    <t>99.0.9602</t>
  </si>
  <si>
    <t>99.0.9603</t>
  </si>
  <si>
    <t>99.0.7170</t>
  </si>
  <si>
    <t>99.0.7171</t>
  </si>
  <si>
    <t>02.1.1001</t>
  </si>
  <si>
    <t>02.1.1002</t>
  </si>
  <si>
    <t>02.1.1003</t>
  </si>
  <si>
    <t>02.1.1004</t>
  </si>
  <si>
    <t>02.1.1005</t>
  </si>
  <si>
    <t>99.0.7201</t>
  </si>
  <si>
    <t>99.0.9501</t>
  </si>
  <si>
    <t>99.0.9601</t>
  </si>
  <si>
    <t>99.0.7244</t>
  </si>
  <si>
    <t>99.0.7204</t>
  </si>
  <si>
    <t>99.0.7210</t>
  </si>
  <si>
    <t>99.0.7261</t>
  </si>
  <si>
    <t>99.0.7294</t>
  </si>
  <si>
    <t>99.0.7297</t>
  </si>
  <si>
    <t>99.0.7299</t>
  </si>
  <si>
    <t>03.1.1010</t>
  </si>
  <si>
    <t>03.1.1011</t>
  </si>
  <si>
    <t>03.3.1013</t>
  </si>
  <si>
    <t>03.3.1014</t>
  </si>
  <si>
    <t>03.3.1015</t>
  </si>
  <si>
    <t>04.1.1017</t>
  </si>
  <si>
    <t>04.1.1019</t>
  </si>
  <si>
    <t>08.1.1020</t>
  </si>
  <si>
    <t>08.2.1021</t>
  </si>
  <si>
    <t>10.1.1023</t>
  </si>
  <si>
    <t>10.2.1024</t>
  </si>
  <si>
    <t>11.1.1030</t>
  </si>
  <si>
    <t>11.1.1031</t>
  </si>
  <si>
    <t>11.1.1032</t>
  </si>
  <si>
    <t>11.1.1033</t>
  </si>
  <si>
    <t>11.1.1034</t>
  </si>
  <si>
    <t>11.2.1035</t>
  </si>
  <si>
    <t>13.1.1036</t>
  </si>
  <si>
    <t>Ведомственная целевая программа  "Поддержка  средств   массовой  информации в Большесельском  муниципальном районе"</t>
  </si>
  <si>
    <t>03.1.1012</t>
  </si>
  <si>
    <t>03.3.1016</t>
  </si>
  <si>
    <t>15.1.1040</t>
  </si>
  <si>
    <t>21.1.1041</t>
  </si>
  <si>
    <t>21.2.1042</t>
  </si>
  <si>
    <t>21.3.1043</t>
  </si>
  <si>
    <t>23.1.1046</t>
  </si>
  <si>
    <t>24.1.1050</t>
  </si>
  <si>
    <t>24.1.1503</t>
  </si>
  <si>
    <t>24.2.1051</t>
  </si>
  <si>
    <t>25.2.1053</t>
  </si>
  <si>
    <t>25.2.1054</t>
  </si>
  <si>
    <t>30.1.1055</t>
  </si>
  <si>
    <t>36.1.1060</t>
  </si>
  <si>
    <t>36.1.1061</t>
  </si>
  <si>
    <t>99.0.7117</t>
  </si>
  <si>
    <t>50.0.1201</t>
  </si>
  <si>
    <t>50.0.1202</t>
  </si>
  <si>
    <t>50.0.1204</t>
  </si>
  <si>
    <t>50.0.1205</t>
  </si>
  <si>
    <t>50.0.1203</t>
  </si>
  <si>
    <t>Название</t>
  </si>
  <si>
    <t>Субсидия на государственную поддержку материально-технической базы образовательных учреждений Ярославской области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</si>
  <si>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Субсидия на оплату труда работников сферы образования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</si>
  <si>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02.3.1009</t>
  </si>
  <si>
    <t xml:space="preserve">Проведение  мероприятий  для детей и молодежи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</si>
  <si>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Субсидия на оплату труда работников сферы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 </t>
  </si>
  <si>
    <t>Реализация мероприятий  ведомственной целевой программы "Социальная поддержка населения Большесельского муниципального района "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</si>
  <si>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</si>
  <si>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Межбюджетные трансферты на реализацию мероприятий в рамках региональной программы "Социальная поддержка пожилых граждан в Ярославской области" в сфере социальной политики в рамках муниципальной целевой программы "Социальная поддержка пожилых граждан 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</si>
  <si>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Компенсация стоимости  санаторно-курортных путевок  лицам, нуждающимся в санаторно-курортном 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</si>
  <si>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</si>
  <si>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компенсацию стоимости санаторно-курортных путевок лицам, нуждающимся в санаторно-курортном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</si>
  <si>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мероприятий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</si>
  <si>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на оборудование социально-значимых объектов сферы молодежная политика 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</si>
  <si>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Межбюджетные трансферты на реализацию областной целевой программы "Доступная среда" в сфере социальной политики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</si>
  <si>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</si>
  <si>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</si>
  <si>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молодежная политика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</si>
  <si>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 по оснащению системы пожарной безопасности и текущему ремонту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</si>
  <si>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оплату труда работников сферы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</si>
  <si>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реализацию муниципальных целевых программ развития туризма и отдыха в рамках   муниципальной целевой программы "Развитие туризма и отдыха на территории Большесельского муниципального района"    муниципальной программы "Развитие культуры и туризма в Большесельском  муниципальном районе"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</si>
  <si>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</si>
  <si>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</si>
  <si>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</si>
  <si>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Муниципальная целевая программа  "Патриотическое воспитание граждан Российсской Федерации, проживающих на  территории  Большесельского муниципального района"</t>
  </si>
  <si>
    <t>Муниципальная целевая программа "Социальная поддержка пожилых граждан  в Большесельском  муниципальном районе"</t>
  </si>
  <si>
    <t>Межбюджетные трансферты на укрепление материально-технической базы учреждений социального обслуживания населения и оказанием адресной социальной помощи неработающим пенсионерам за счет средств Пенсионного фонда Российской Федерации в рамках муниципальной целевой программы "Социальная поддержка пожилых граждан в Большесельском муниципальном районе" муниципальной  программы  "Социальная поддержка населения Большесельского муниципального района"</t>
  </si>
  <si>
    <t>Муниципальная целевая программа "Управление  муниципальными  финансами  Большесельского  муниципального 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</si>
  <si>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</si>
  <si>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</si>
  <si>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 xml:space="preserve"> Субсидия на реализацию муниципальных целевых программ развития субъектов малого и среднего предпринимательства в рамках муниципальной  целевой программы  "Поддержка  малого и среднего  предпринимательства  в Большесельском  муниципальном районе" муниципальной программы "Экономическое развитие и инновационная экономика в Большесельском муниципальном районе"</t>
  </si>
  <si>
    <t>14.1.1079</t>
  </si>
  <si>
    <t>02.2.1007</t>
  </si>
  <si>
    <t>02.2.1008</t>
  </si>
  <si>
    <t>02.2.7065</t>
  </si>
  <si>
    <t>02.2.7067</t>
  </si>
  <si>
    <t>02.3.0000.</t>
  </si>
  <si>
    <t>11.1.2512</t>
  </si>
  <si>
    <t>11.1.2522</t>
  </si>
  <si>
    <t>11.1.2532</t>
  </si>
  <si>
    <t>03.1.5381</t>
  </si>
  <si>
    <t>03.1.5385</t>
  </si>
  <si>
    <t>36.1.2513</t>
  </si>
  <si>
    <t>36.1.2523</t>
  </si>
  <si>
    <t>36.1.2533</t>
  </si>
  <si>
    <t>50.0.2515</t>
  </si>
  <si>
    <t>50.0.2525</t>
  </si>
  <si>
    <t>50.0.2535</t>
  </si>
  <si>
    <t>50.0.2514</t>
  </si>
  <si>
    <t>50.0.2524</t>
  </si>
  <si>
    <t>50.0.2534</t>
  </si>
  <si>
    <t>99.0.7181</t>
  </si>
  <si>
    <t>03.2.1064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</si>
  <si>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</si>
  <si>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Межбюджетные  трансферты  на создание  условий для организации досуга  и обеспечения жителей поселений  услугами организаций культуры в рамках ведомственной  целевой  программы "Развитие учреждений культуры  в Большесельском муниципальном районе" муниципальной программы "Развитие культуры и туризма в Большесельском муниципальном районе"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</si>
  <si>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в связи с государственным регулированием тарифов в рамках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</si>
  <si>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в рамках муниципальной целевой программы "Энергосбережение и повышение энергоэффективности на территории Большесельского муниципального района" муниципальной программы "энергоэффективность в Большесельском муниципальном районе"</t>
  </si>
  <si>
    <t>Межбюджетные трансферты на  обеспечение казначейской  системы  исполнения бюджета  в рамках муниципальной целевой программы "Управление муниципальными финансами   Большесельского муниципального района" муниципальной программы "Управление муниципальными финансами в Большесельском  муниципальном районе"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</si>
  <si>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 рамках  непрограмных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</si>
  <si>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рамках непрограмных  расходов</t>
  </si>
  <si>
    <t>Межбюджетные трансферты   на мероприятия в области  архитектуры и градостроения   в рамках  непрограмных расходов</t>
  </si>
  <si>
    <t>Межбюджетные трансферты   на мероприятия в области  архитектуры и градостроения  в рамках непрограмных расходов</t>
  </si>
  <si>
    <t>Межбюджетные трансферты   на мероприятия в области  архитектуры и градостроения  в рамках непрограмных расходв</t>
  </si>
  <si>
    <t>50.0.5120</t>
  </si>
  <si>
    <t xml:space="preserve">Субвенция  на осуществление полномочий по составлению (иизменению) списков кандидатов в присяжные заседатели федеральных судов общей юрисдикции в Российской Федерации в рамках непрограммных расходов </t>
  </si>
  <si>
    <t>03.2.1066</t>
  </si>
  <si>
    <t>11.1.1065</t>
  </si>
  <si>
    <t>04.0.0000</t>
  </si>
  <si>
    <t>Реализация  мероприятий направленных  на  повышение социальной  активности  пожилых  людей,  в части организации  культурных  программ</t>
  </si>
  <si>
    <t>99.0.5118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</si>
  <si>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</si>
  <si>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</si>
  <si>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</si>
  <si>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</si>
  <si>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Межбюджетные трансферты</t>
  </si>
  <si>
    <t>Код целевой классификации</t>
  </si>
  <si>
    <t>Вид расходов</t>
  </si>
  <si>
    <t>03.4.0000</t>
  </si>
  <si>
    <t>03.4.1022</t>
  </si>
  <si>
    <t>Итого</t>
  </si>
  <si>
    <t>Социальное обеспечение и иные выплаты населению</t>
  </si>
  <si>
    <t>Субсидия на оборудование социально-значимых объектов сферы культуры с целью обеспечения доступности для инвалидов  в рамках  непрограммных расходов</t>
  </si>
  <si>
    <t xml:space="preserve"> Субсидия на реализацию мероприятий подпрограммы "Государственная поддержка молодых семей Ярославской области в приобретении (строительстве) жилья"  в  рамках   непрограммных расходов</t>
  </si>
  <si>
    <t>Субсидия на реализацию подпрограммы "Переселение граждан из жилищного фонда, признанного непригодным для проживания и (или) с высоким уровнем износа"  в  рамках    непрограммных  расходов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</si>
  <si>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в рамках  непрграммных  расходов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</si>
  <si>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 рамках   непрограммных расходов</t>
  </si>
  <si>
    <t>Субсидия на обеспечение мероприятий по переселению граждан из аварийного жилищного фонда за счет средств областного бюджета  в рамках  непрограммных расходов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</si>
  <si>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 в рамках  непрограммных  расходов</t>
  </si>
  <si>
    <t xml:space="preserve"> Субсидия на оплату труда работников сферы культуры  в  рамках   непрограммных расходов</t>
  </si>
  <si>
    <t xml:space="preserve"> Субсидия на оснащение системами пожарной безопасности и текущий ремонт муниципальных учреждений культуры  в  рамках   непрграммных  расходов</t>
  </si>
  <si>
    <t>Субсидия на реализацию мероприятий по строительству и реконструкции объектов теплоснабжения и газификации  в рамках  непрограммных расходов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</si>
  <si>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 в  рамках   непрограммных расходов</t>
  </si>
  <si>
    <t>Субсидия на обеспечение мероприятий по капитальному ремонту многоквартирных домов за счет средств областного бюджета  в рамках  непрограммных расходов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</si>
  <si>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  в  рамках  непрограммных  расходов</t>
  </si>
  <si>
    <t xml:space="preserve"> Субсидия на финансирование дорожного хозяйства  в  рамках  непрограммных расходов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</si>
  <si>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  в  рамках  непрограммных расходов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</si>
  <si>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 в рамках  непрограммных расходов</t>
  </si>
  <si>
    <t>Дотации поселениям Ярославской области на поддержку мер по обеспечению сбалансированности бюджетов  в рамках  непрограммных расходов</t>
  </si>
  <si>
    <t>Субсидия  на  мероприятия,  направленные  на поддержку экспериментов  по  раздельному сбору  или  сортировке твердых бытовых отходов на территории  муниципальных образованийобласти, за счет средств областного бюджета  в  рамках  непрограммных расходов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</si>
  <si>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</si>
  <si>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2015 год (руб)</t>
  </si>
  <si>
    <t>02.1.5260</t>
  </si>
  <si>
    <t>14.1.1080</t>
  </si>
  <si>
    <t>14.1.1086</t>
  </si>
  <si>
    <t>14.2.0000</t>
  </si>
  <si>
    <t>14.2.1084</t>
  </si>
  <si>
    <t>14.3.0000</t>
  </si>
  <si>
    <t>Муниципальная целевая программа "Развитие   водоснабжения и водоотведения очистки сточных вод Большесельского  муниципального района"</t>
  </si>
  <si>
    <t>14.3.1085</t>
  </si>
  <si>
    <t>14.2.7201</t>
  </si>
  <si>
    <t>Капитальные вложения в объекты недвижимого  имущества государственной (муниципальной) собственности</t>
  </si>
  <si>
    <t>21.5.0000</t>
  </si>
  <si>
    <t>21.5.1083</t>
  </si>
  <si>
    <t>Муниципальная целевая программа "Актуализация градостроительной документации Большесельского муниципаоьного района"</t>
  </si>
  <si>
    <t>50.0.5930</t>
  </si>
  <si>
    <t>03.1.5137</t>
  </si>
  <si>
    <t>36.1.1087</t>
  </si>
  <si>
    <t>24.1.7204</t>
  </si>
  <si>
    <t>Транзитные расходы</t>
  </si>
  <si>
    <t xml:space="preserve">Ведомственная целевая программа "Развитие архивного дела в Большесельском муниципальном районе" </t>
  </si>
  <si>
    <t>21.3.0000</t>
  </si>
  <si>
    <t>Дефицит(-), профицит (+)</t>
  </si>
  <si>
    <t>Глава  муниципального района:                                    В.А. Лубенин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</si>
  <si>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</si>
  <si>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25.3.0000</t>
  </si>
  <si>
    <t>25.3.1052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</si>
  <si>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</si>
  <si>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</si>
  <si>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</si>
  <si>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</si>
  <si>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 Муниципальная программа "Экономическое развитие  в Большесельском муниципальном районе"</t>
  </si>
  <si>
    <t xml:space="preserve">Выполнение других обязательств государства  </t>
  </si>
  <si>
    <t xml:space="preserve">Расходы на осуществление полномочий Российской Федерации по государственной регистрации актов гражданского состояния, производимые за счет федерального бюджета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</si>
  <si>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</si>
  <si>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>Реализация мероприятий по  защите населения от чрезвычайных ситуаций  "Повышение безпопасности жизнедеятельности населения Большесельского муниципального района" муниципальной программы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</si>
  <si>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Реализация  программ развития муниципальной службы</t>
  </si>
  <si>
    <t xml:space="preserve">Обеспечение деятельности дошкольных учреждений  </t>
  </si>
  <si>
    <t xml:space="preserve">Обеспечение деятельности общеобразовательных  учреждений   </t>
  </si>
  <si>
    <t xml:space="preserve">Обеспечение деятельности  учреждений дополнительного образования   </t>
  </si>
  <si>
    <t xml:space="preserve">Учебно-методические  кабинеты централизованные бухгалтерии   </t>
  </si>
  <si>
    <t xml:space="preserve">Реализация мероприятий , направленных на поддержку  материально-технической базы   образовательных учреждений  </t>
  </si>
  <si>
    <t xml:space="preserve">Субвенция на выплату единовременного пособия при всех формах устройства детьей, лишенных родительского попечения,  в семью за счет средств федерального бюджета </t>
  </si>
  <si>
    <t xml:space="preserve">Субвенция на компенсацию расходов на содержание ребенка в дошкольной образовательной организации   </t>
  </si>
  <si>
    <t xml:space="preserve">Субвенция на содержание ребенка в семье опекуна и приемной семье, а также вознаграждение, причитающееся приемному родителю   </t>
  </si>
  <si>
    <t xml:space="preserve">Субвенция на государственную поддержку опеки и попечительства   </t>
  </si>
  <si>
    <t xml:space="preserve"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 </t>
  </si>
  <si>
    <t xml:space="preserve">Субвенция на организацию образовательного процесса в образовательных учреждениях  </t>
  </si>
  <si>
    <t xml:space="preserve">Субвенция на обеспечение бесплатным питанием обучающихся муниципальных образовательных учреждений   </t>
  </si>
  <si>
    <t xml:space="preserve">Субвенция на обеспечение деятельности органов опеки и попечительства  </t>
  </si>
  <si>
    <t xml:space="preserve">Субвенция на обеспечение предоставления услуг по дошкольному образованию детей в дошкольных образовательных организациях  </t>
  </si>
  <si>
    <t xml:space="preserve">Обеспечение деятельности учреждений, подведомственных учредителю в сфере  молодежной политики   </t>
  </si>
  <si>
    <t xml:space="preserve">Субсидия на оказание (выполнение) муниципальными учреждениями услуг (работ) в сфере молодежной политики   </t>
  </si>
  <si>
    <t xml:space="preserve">Реализация мероприятий по  патриотическому воспитанию граждан   </t>
  </si>
  <si>
    <t xml:space="preserve">Субсидия на реализацию мероприятий патриотического воспитания молодежи Ярославской области  </t>
  </si>
  <si>
    <t xml:space="preserve">Доплаты к пенсиям муниципальных служащих  </t>
  </si>
  <si>
    <t xml:space="preserve">Реализация  мероприятий направленных на поддержку общественных  организаций    </t>
  </si>
  <si>
    <t xml:space="preserve">Субвенция на социальную поддержку граждан, подвергшихся  воздействию радиации, за счет средств  федерального бюджета 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</si>
  <si>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</si>
  <si>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Субвенции на оплату жилищно-коммунальных услуг отдельным категориям граждан за счет средств федерального бюджета 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</si>
  <si>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 </t>
  </si>
  <si>
    <t xml:space="preserve">Субвенция на предоставление гражданам субсидий на оплату жилого помещения и коммунальных услуг  </t>
  </si>
  <si>
    <t xml:space="preserve">Субвенция на социальную поддержку отдельных категорий граждан   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</si>
  <si>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</si>
  <si>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</si>
  <si>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 </t>
  </si>
  <si>
    <t xml:space="preserve">Субвенция на денежные выплаты  </t>
  </si>
  <si>
    <t xml:space="preserve">Субвенция на обеспечение деятельности органов местного самоуправления в сфере социальной защиты населения </t>
  </si>
  <si>
    <t xml:space="preserve">Субвенция на оказание социальной помощи отдельным категориям граждан </t>
  </si>
  <si>
    <t xml:space="preserve">Субвенция на социальную поддержку отдельных категорий граждан в части ежемесячного пособия на ребенка  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</si>
  <si>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 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</si>
  <si>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  </t>
  </si>
  <si>
    <t xml:space="preserve">Реализация мероприятий  направленных на социальную поддержку пожилых граждан   </t>
  </si>
  <si>
    <t>Субсидия на укрепление социальной защищенности пожилых людей</t>
  </si>
  <si>
    <t xml:space="preserve">Субсидия на повышение социальной активности пожилых людей в части организации культурных программ  
</t>
  </si>
  <si>
    <t xml:space="preserve">Реализация мероприятий  подпрограммы  "Семья и дети"  </t>
  </si>
  <si>
    <t xml:space="preserve">Реализация подпрограммы "Ярославские каникулы" в части оздоровления и отдыха детей  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</si>
  <si>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</si>
  <si>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 на  укрепление  института  семьи, повышение  качества  жизни семей  с несовершеннолетними детьми 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</si>
  <si>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</si>
  <si>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 </t>
  </si>
  <si>
    <t xml:space="preserve">Реализация мероприятий по профилактике  безнадзорности, правонарушений и защите прав несовершеннолетних  </t>
  </si>
  <si>
    <t xml:space="preserve">Реализация мероприятий на оборудование социально-значимых объектов сферы образования с целью обеспечения доступности для инвалидов  </t>
  </si>
  <si>
    <t xml:space="preserve">Субсидия на оборудование социально-значимых объектов сферы культуры с целью обеспечения доступности для инвалидов  </t>
  </si>
  <si>
    <t xml:space="preserve">Мероприятия,  направленные  на  повышение безопасности дорожного движения  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</si>
  <si>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</si>
  <si>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Субсидия на обеспечение функционирования в вечернее время спортивных залов общеобразовательных школ для занятий в них обучающихся  </t>
  </si>
  <si>
    <t xml:space="preserve">Обеспечение деятельности МУ "Единая дежурно-диспетчерская служба Большесельского муниципального района"  </t>
  </si>
  <si>
    <t xml:space="preserve">Обеспечение  деятельности учреждений по организации досуга в сфере культуры  </t>
  </si>
  <si>
    <t xml:space="preserve">Обеспечение  деятельности музеев </t>
  </si>
  <si>
    <t xml:space="preserve">Обеспечение деятельности  библиотек   </t>
  </si>
  <si>
    <t xml:space="preserve">Обеспечение  деятельности  учреждений дополнительного  образования , в сфере культуры   </t>
  </si>
  <si>
    <t xml:space="preserve">Проведение мероприятий  в  сфере  культуры  </t>
  </si>
  <si>
    <t xml:space="preserve"> Межбюджетные трансферты на комплектование книжных фондов библиотек муниципальных образований за счет средств федерального бюджета  </t>
  </si>
  <si>
    <t xml:space="preserve">Реализация мероприятий , направленных на развитие туризма и отдыха   </t>
  </si>
  <si>
    <t xml:space="preserve">Мероприятия в  области физической культуры и спорта   </t>
  </si>
  <si>
    <t xml:space="preserve">Частичная компенсацию расходов, связанных с выполнением полномочий органами местного самоуправления муниципальных образований по теплоснабжению  </t>
  </si>
  <si>
    <t xml:space="preserve">Содержание гидоротехнических сооружений   </t>
  </si>
  <si>
    <t xml:space="preserve">Реализация мероприятий направленных на подготовку к зиме объектов коммунальной инфраструктуры  </t>
  </si>
  <si>
    <t xml:space="preserve">Реализация мероприятий направленнных на модернизацию и реформирование жилищно-коммунального комплекса </t>
  </si>
  <si>
    <t xml:space="preserve">Субсидия на реализацию  мероприятий по строительству и реконструкции объектов теплоснабжения и газификации  </t>
  </si>
  <si>
    <t xml:space="preserve">Реализация мероприятий направленных на строительство, реконструкцию и ремонт объектов водоснабжения и водоотведения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</si>
  <si>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</si>
  <si>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</si>
  <si>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Обеспечение деятельности МУ "Архив" Большесельского муниципального района" </t>
  </si>
  <si>
    <t xml:space="preserve">Мероприятий по проведению схемы территориального планирования </t>
  </si>
  <si>
    <t xml:space="preserve">Поддержка  средств массовой информации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</si>
  <si>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</si>
  <si>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  </t>
  </si>
  <si>
    <t xml:space="preserve">Субсидия на финансирование дорожного хозяйства   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</si>
  <si>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</si>
  <si>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</si>
  <si>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 xml:space="preserve"> Субвенция на освобождение от оплаты стоимости проезда детей из многодетных семей, обучающихся в общеобразовательных учреждениях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</si>
  <si>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</si>
  <si>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Мероприятий направленные на   поддержку сельского хозяйства  </t>
  </si>
  <si>
    <t xml:space="preserve">Мероприятия по  повышению энергоэффективности и энергосбережению 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</si>
  <si>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</si>
  <si>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</si>
  <si>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 Мероприятия по повышению качества  управления муниципальными финансами </t>
  </si>
  <si>
    <t xml:space="preserve">Глава муниципального образования </t>
  </si>
  <si>
    <t xml:space="preserve">Центральный аппарат </t>
  </si>
  <si>
    <t xml:space="preserve">Руководитель контрольно-счетной палаты  муниципального   образования и его заместители   </t>
  </si>
  <si>
    <t>Субвенция на  составление (изменение и дополнение) списков кандидатов в присяжные заседатели федеральных судов общей юрисдикции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</si>
  <si>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</si>
  <si>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</si>
  <si>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 xml:space="preserve">Субвенция  на  осуществление первичного  воинского  учета  на  территориях , где  отсутствуют военные комиссариаты  </t>
  </si>
  <si>
    <t xml:space="preserve">Субсидия на реализацию мероприятий на строительство и реконструкцию объектов водоснабжения и водоотведения за счет средств областного бюджета  </t>
  </si>
  <si>
    <t xml:space="preserve">Дотации поселениям Ярославской области на выравнивание бюджетной обеспеченности  </t>
  </si>
  <si>
    <t>Приложение №4 к Решению Собрания Представителей от 18.12.2014г № 93</t>
  </si>
  <si>
    <t xml:space="preserve">Резервный фонд исполнительных органов  муниципальной власти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</si>
  <si>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</si>
  <si>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21.6.0000</t>
  </si>
  <si>
    <t>Реализация мероприятий  по  материально-техническому  и транспортному обеспечению деятельности органов  исполнительной власти Большесельского муниципального района</t>
  </si>
  <si>
    <t>21.6.1089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</si>
</sst>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8" fillId="2" borderId="1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left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9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14" fontId="8" fillId="0" borderId="4" xfId="0" applyNumberFormat="1" applyFont="1" applyFill="1" applyBorder="1"/>
    <xf numFmtId="0" fontId="9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8" fillId="0" borderId="3" xfId="0" applyFont="1" applyFill="1" applyBorder="1"/>
    <xf numFmtId="49" fontId="8" fillId="2" borderId="4" xfId="0" applyNumberFormat="1" applyFont="1" applyFill="1" applyBorder="1" applyAlignment="1">
      <alignment horizontal="left" wrapText="1"/>
    </xf>
    <xf numFmtId="0" fontId="9" fillId="0" borderId="4" xfId="0" applyFont="1" applyBorder="1"/>
    <xf numFmtId="0" fontId="5" fillId="0" borderId="4" xfId="0" applyFont="1" applyBorder="1"/>
    <xf numFmtId="0" fontId="8" fillId="0" borderId="4" xfId="0" applyFont="1" applyBorder="1"/>
    <xf numFmtId="0" fontId="5" fillId="2" borderId="4" xfId="0" applyFont="1" applyFill="1" applyBorder="1"/>
    <xf numFmtId="0" fontId="5" fillId="0" borderId="4" xfId="0" applyFont="1" applyFill="1" applyBorder="1"/>
    <xf numFmtId="0" fontId="8" fillId="0" borderId="5" xfId="0" applyFont="1" applyFill="1" applyBorder="1"/>
    <xf numFmtId="49" fontId="5" fillId="0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wrapText="1"/>
    </xf>
    <xf numFmtId="0" fontId="3" fillId="0" borderId="3" xfId="1" applyNumberFormat="1" applyFont="1" applyFill="1" applyBorder="1" applyAlignment="1" applyProtection="1">
      <alignment horizontal="left" vertical="top" wrapText="1"/>
      <protection hidden="1"/>
    </xf>
    <xf numFmtId="0" fontId="8" fillId="2" borderId="1" xfId="0" applyFont="1" applyFill="1" applyBorder="1"/>
    <xf numFmtId="0" fontId="9" fillId="2" borderId="1" xfId="0" applyFont="1" applyFill="1" applyBorder="1"/>
    <xf numFmtId="0" fontId="8" fillId="0" borderId="0" xfId="0" applyFont="1" applyFill="1" applyBorder="1"/>
    <xf numFmtId="0" fontId="8" fillId="2" borderId="3" xfId="0" applyFont="1" applyFill="1" applyBorder="1"/>
    <xf numFmtId="0" fontId="0" fillId="0" borderId="0" xfId="0" applyBorder="1"/>
    <xf numFmtId="0" fontId="9" fillId="0" borderId="6" xfId="0" applyFont="1" applyFill="1" applyBorder="1"/>
    <xf numFmtId="0" fontId="9" fillId="2" borderId="3" xfId="0" applyFont="1" applyFill="1" applyBorder="1"/>
    <xf numFmtId="0" fontId="0" fillId="0" borderId="1" xfId="0" applyBorder="1"/>
    <xf numFmtId="0" fontId="1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10" fillId="2" borderId="1" xfId="1" applyNumberFormat="1" applyFont="1" applyFill="1" applyBorder="1" applyAlignment="1" applyProtection="1">
      <alignment horizontal="left" vertical="top" wrapText="1"/>
      <protection hidden="1"/>
    </xf>
    <xf numFmtId="0" fontId="8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8" fillId="2" borderId="4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8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9"/>
  <sheetViews>
    <sheetView showGridLines="0" tabSelected="1" topLeftCell="A242" zoomScale="91" zoomScaleNormal="91" workbookViewId="0">
      <selection activeCell="A250" sqref="A250"/>
    </sheetView>
  </sheetViews>
  <sheetFormatPr defaultRowHeight="15.75" x14ac:dyDescent="0.25"/>
  <cols>
    <col min="1" max="1" width="99.5703125" customWidth="1"/>
    <col min="2" max="2" width="16.140625" style="12" customWidth="1"/>
    <col min="3" max="3" width="11.85546875" style="12" customWidth="1"/>
    <col min="4" max="4" width="16.140625" style="12" customWidth="1"/>
  </cols>
  <sheetData>
    <row r="1" spans="1:4" ht="32.25" customHeight="1" x14ac:dyDescent="0.25">
      <c r="B1" s="68" t="s">
        <v>403</v>
      </c>
      <c r="C1" s="68"/>
      <c r="D1" s="68"/>
    </row>
    <row r="2" spans="1:4" ht="49.5" customHeight="1" x14ac:dyDescent="0.25">
      <c r="A2" s="67" t="s">
        <v>275</v>
      </c>
      <c r="B2" s="67"/>
      <c r="C2" s="67"/>
      <c r="D2" s="67"/>
    </row>
    <row r="3" spans="1:4" ht="37.5" customHeight="1" x14ac:dyDescent="0.25">
      <c r="A3" s="9" t="s">
        <v>176</v>
      </c>
      <c r="B3" s="1" t="s">
        <v>251</v>
      </c>
      <c r="C3" s="1" t="s">
        <v>252</v>
      </c>
      <c r="D3" s="1" t="s">
        <v>276</v>
      </c>
    </row>
    <row r="4" spans="1:4" ht="37.5" x14ac:dyDescent="0.3">
      <c r="A4" s="13" t="s">
        <v>78</v>
      </c>
      <c r="B4" s="14" t="s">
        <v>1</v>
      </c>
      <c r="C4" s="10"/>
      <c r="D4" s="10">
        <f>D45+D53+D5</f>
        <v>155000930</v>
      </c>
    </row>
    <row r="5" spans="1:4" ht="31.5" x14ac:dyDescent="0.25">
      <c r="A5" s="15" t="s">
        <v>79</v>
      </c>
      <c r="B5" s="16" t="s">
        <v>2</v>
      </c>
      <c r="C5" s="40"/>
      <c r="D5" s="20">
        <f>D6+D9+D12+D14+D18+D22+D24+D27+D29+D30+D34+D36+D38+D40+D43+D20</f>
        <v>152300853</v>
      </c>
    </row>
    <row r="6" spans="1:4" ht="21.75" customHeight="1" x14ac:dyDescent="0.25">
      <c r="A6" s="58" t="s">
        <v>312</v>
      </c>
      <c r="B6" s="17" t="s">
        <v>121</v>
      </c>
      <c r="C6" s="41"/>
      <c r="D6" s="48">
        <f>D7+D8</f>
        <v>21849448</v>
      </c>
    </row>
    <row r="7" spans="1:4" ht="22.5" customHeight="1" x14ac:dyDescent="0.25">
      <c r="A7" s="59" t="s">
        <v>246</v>
      </c>
      <c r="B7" s="17"/>
      <c r="C7" s="41">
        <v>600</v>
      </c>
      <c r="D7" s="48">
        <f>25128745-5279297</f>
        <v>19849448</v>
      </c>
    </row>
    <row r="8" spans="1:4" ht="22.5" customHeight="1" x14ac:dyDescent="0.25">
      <c r="A8" s="59" t="s">
        <v>249</v>
      </c>
      <c r="B8" s="17"/>
      <c r="C8" s="41">
        <v>800</v>
      </c>
      <c r="D8" s="48">
        <v>2000000</v>
      </c>
    </row>
    <row r="9" spans="1:4" ht="16.5" customHeight="1" x14ac:dyDescent="0.25">
      <c r="A9" s="3" t="s">
        <v>313</v>
      </c>
      <c r="B9" s="18" t="s">
        <v>122</v>
      </c>
      <c r="C9" s="41"/>
      <c r="D9" s="48">
        <f>D10+D11</f>
        <v>21918552</v>
      </c>
    </row>
    <row r="10" spans="1:4" ht="31.5" x14ac:dyDescent="0.25">
      <c r="A10" s="59" t="s">
        <v>246</v>
      </c>
      <c r="B10" s="18"/>
      <c r="C10" s="41">
        <v>600</v>
      </c>
      <c r="D10" s="48">
        <v>21918552</v>
      </c>
    </row>
    <row r="11" spans="1:4" hidden="1" x14ac:dyDescent="0.25">
      <c r="A11" s="59" t="s">
        <v>249</v>
      </c>
      <c r="B11" s="18"/>
      <c r="C11" s="41">
        <v>800</v>
      </c>
      <c r="D11" s="48"/>
    </row>
    <row r="12" spans="1:4" x14ac:dyDescent="0.25">
      <c r="A12" s="3" t="s">
        <v>314</v>
      </c>
      <c r="B12" s="18" t="s">
        <v>123</v>
      </c>
      <c r="C12" s="41"/>
      <c r="D12" s="48">
        <f>D13</f>
        <v>4590000</v>
      </c>
    </row>
    <row r="13" spans="1:4" ht="31.5" x14ac:dyDescent="0.25">
      <c r="A13" s="59" t="s">
        <v>246</v>
      </c>
      <c r="B13" s="18"/>
      <c r="C13" s="41">
        <v>600</v>
      </c>
      <c r="D13" s="48">
        <v>4590000</v>
      </c>
    </row>
    <row r="14" spans="1:4" ht="17.25" customHeight="1" x14ac:dyDescent="0.25">
      <c r="A14" s="3" t="s">
        <v>315</v>
      </c>
      <c r="B14" s="18" t="s">
        <v>124</v>
      </c>
      <c r="C14" s="41"/>
      <c r="D14" s="48">
        <f>D15+D16+D17</f>
        <v>4616000</v>
      </c>
    </row>
    <row r="15" spans="1:4" ht="55.5" customHeight="1" x14ac:dyDescent="0.25">
      <c r="A15" s="59" t="s">
        <v>248</v>
      </c>
      <c r="B15" s="18"/>
      <c r="C15" s="41">
        <v>100</v>
      </c>
      <c r="D15" s="48">
        <v>3746155</v>
      </c>
    </row>
    <row r="16" spans="1:4" x14ac:dyDescent="0.25">
      <c r="A16" s="59" t="s">
        <v>247</v>
      </c>
      <c r="B16" s="18"/>
      <c r="C16" s="41">
        <v>200</v>
      </c>
      <c r="D16" s="48">
        <v>865045</v>
      </c>
    </row>
    <row r="17" spans="1:4" x14ac:dyDescent="0.25">
      <c r="A17" s="59" t="s">
        <v>249</v>
      </c>
      <c r="B17" s="18"/>
      <c r="C17" s="41">
        <v>800</v>
      </c>
      <c r="D17" s="48">
        <v>4800</v>
      </c>
    </row>
    <row r="18" spans="1:4" ht="34.5" customHeight="1" x14ac:dyDescent="0.25">
      <c r="A18" s="3" t="s">
        <v>316</v>
      </c>
      <c r="B18" s="18" t="s">
        <v>125</v>
      </c>
      <c r="C18" s="41"/>
      <c r="D18" s="48">
        <f>D19</f>
        <v>94500</v>
      </c>
    </row>
    <row r="19" spans="1:4" ht="30.6" customHeight="1" x14ac:dyDescent="0.25">
      <c r="A19" s="59" t="s">
        <v>249</v>
      </c>
      <c r="B19" s="18"/>
      <c r="C19" s="41">
        <v>800</v>
      </c>
      <c r="D19" s="48">
        <v>94500</v>
      </c>
    </row>
    <row r="20" spans="1:4" ht="33.75" customHeight="1" x14ac:dyDescent="0.25">
      <c r="A20" s="59" t="s">
        <v>317</v>
      </c>
      <c r="B20" s="38" t="s">
        <v>277</v>
      </c>
      <c r="C20" s="41"/>
      <c r="D20" s="48">
        <f>D21</f>
        <v>82446</v>
      </c>
    </row>
    <row r="21" spans="1:4" ht="25.5" customHeight="1" x14ac:dyDescent="0.25">
      <c r="A21" s="59" t="s">
        <v>256</v>
      </c>
      <c r="B21" s="4"/>
      <c r="C21" s="41">
        <v>300</v>
      </c>
      <c r="D21" s="48">
        <v>82446</v>
      </c>
    </row>
    <row r="22" spans="1:4" ht="31.5" x14ac:dyDescent="0.25">
      <c r="A22" s="3" t="s">
        <v>318</v>
      </c>
      <c r="B22" s="4" t="s">
        <v>3</v>
      </c>
      <c r="C22" s="41"/>
      <c r="D22" s="48">
        <f>D23</f>
        <v>804420</v>
      </c>
    </row>
    <row r="23" spans="1:4" ht="21" customHeight="1" x14ac:dyDescent="0.25">
      <c r="A23" s="59" t="s">
        <v>256</v>
      </c>
      <c r="B23" s="4"/>
      <c r="C23" s="41">
        <v>300</v>
      </c>
      <c r="D23" s="48">
        <v>804420</v>
      </c>
    </row>
    <row r="24" spans="1:4" ht="31.5" x14ac:dyDescent="0.25">
      <c r="A24" s="3" t="s">
        <v>319</v>
      </c>
      <c r="B24" s="4" t="s">
        <v>4</v>
      </c>
      <c r="C24" s="41"/>
      <c r="D24" s="48">
        <f>D25+D26</f>
        <v>8226649</v>
      </c>
    </row>
    <row r="25" spans="1:4" ht="21" customHeight="1" x14ac:dyDescent="0.25">
      <c r="A25" s="59" t="s">
        <v>256</v>
      </c>
      <c r="B25" s="4"/>
      <c r="C25" s="41">
        <v>300</v>
      </c>
      <c r="D25" s="48">
        <v>8208349</v>
      </c>
    </row>
    <row r="26" spans="1:4" ht="26.25" customHeight="1" x14ac:dyDescent="0.25">
      <c r="A26" s="59" t="s">
        <v>247</v>
      </c>
      <c r="B26" s="4"/>
      <c r="C26" s="41">
        <v>200</v>
      </c>
      <c r="D26" s="48">
        <v>18300</v>
      </c>
    </row>
    <row r="27" spans="1:4" ht="78.75" hidden="1" x14ac:dyDescent="0.25">
      <c r="A27" s="3" t="s">
        <v>177</v>
      </c>
      <c r="B27" s="4" t="s">
        <v>5</v>
      </c>
      <c r="C27" s="41"/>
      <c r="D27" s="48">
        <f>D28</f>
        <v>0</v>
      </c>
    </row>
    <row r="28" spans="1:4" ht="31.5" hidden="1" x14ac:dyDescent="0.25">
      <c r="A28" s="59" t="s">
        <v>246</v>
      </c>
      <c r="B28" s="4"/>
      <c r="C28" s="41">
        <v>600</v>
      </c>
      <c r="D28" s="48"/>
    </row>
    <row r="29" spans="1:4" ht="63" hidden="1" x14ac:dyDescent="0.25">
      <c r="A29" s="3" t="s">
        <v>178</v>
      </c>
      <c r="B29" s="4" t="s">
        <v>6</v>
      </c>
      <c r="C29" s="41"/>
      <c r="D29" s="48"/>
    </row>
    <row r="30" spans="1:4" x14ac:dyDescent="0.25">
      <c r="A30" s="3" t="s">
        <v>320</v>
      </c>
      <c r="B30" s="4" t="s">
        <v>7</v>
      </c>
      <c r="C30" s="41"/>
      <c r="D30" s="48">
        <f>D32+D33+D31</f>
        <v>350552</v>
      </c>
    </row>
    <row r="31" spans="1:4" x14ac:dyDescent="0.25">
      <c r="A31" s="59" t="s">
        <v>247</v>
      </c>
      <c r="B31" s="4"/>
      <c r="C31" s="41">
        <v>200</v>
      </c>
      <c r="D31" s="48">
        <v>1000</v>
      </c>
    </row>
    <row r="32" spans="1:4" x14ac:dyDescent="0.25">
      <c r="A32" s="59" t="s">
        <v>256</v>
      </c>
      <c r="B32" s="4"/>
      <c r="C32" s="41">
        <v>300</v>
      </c>
      <c r="D32" s="48">
        <v>183749</v>
      </c>
    </row>
    <row r="33" spans="1:4" ht="31.5" x14ac:dyDescent="0.25">
      <c r="A33" s="59" t="s">
        <v>246</v>
      </c>
      <c r="B33" s="4"/>
      <c r="C33" s="41">
        <v>600</v>
      </c>
      <c r="D33" s="48">
        <v>165803</v>
      </c>
    </row>
    <row r="34" spans="1:4" ht="31.5" x14ac:dyDescent="0.25">
      <c r="A34" s="3" t="s">
        <v>321</v>
      </c>
      <c r="B34" s="4" t="s">
        <v>8</v>
      </c>
      <c r="C34" s="41"/>
      <c r="D34" s="48">
        <f>D35</f>
        <v>60371</v>
      </c>
    </row>
    <row r="35" spans="1:4" ht="31.5" x14ac:dyDescent="0.25">
      <c r="A35" s="59" t="s">
        <v>246</v>
      </c>
      <c r="B35" s="4"/>
      <c r="C35" s="41">
        <v>600</v>
      </c>
      <c r="D35" s="48">
        <v>60371</v>
      </c>
    </row>
    <row r="36" spans="1:4" x14ac:dyDescent="0.25">
      <c r="A36" s="3" t="s">
        <v>322</v>
      </c>
      <c r="B36" s="4" t="s">
        <v>9</v>
      </c>
      <c r="C36" s="41"/>
      <c r="D36" s="48">
        <f>D37</f>
        <v>69811000</v>
      </c>
    </row>
    <row r="37" spans="1:4" ht="31.5" x14ac:dyDescent="0.25">
      <c r="A37" s="59" t="s">
        <v>246</v>
      </c>
      <c r="B37" s="4"/>
      <c r="C37" s="41">
        <v>600</v>
      </c>
      <c r="D37" s="48">
        <v>69811000</v>
      </c>
    </row>
    <row r="38" spans="1:4" ht="31.5" x14ac:dyDescent="0.25">
      <c r="A38" s="3" t="s">
        <v>323</v>
      </c>
      <c r="B38" s="4" t="s">
        <v>10</v>
      </c>
      <c r="C38" s="41"/>
      <c r="D38" s="48">
        <f>D39</f>
        <v>2436657</v>
      </c>
    </row>
    <row r="39" spans="1:4" ht="31.5" x14ac:dyDescent="0.25">
      <c r="A39" s="59" t="s">
        <v>246</v>
      </c>
      <c r="B39" s="4"/>
      <c r="C39" s="41">
        <v>600</v>
      </c>
      <c r="D39" s="48">
        <v>2436657</v>
      </c>
    </row>
    <row r="40" spans="1:4" x14ac:dyDescent="0.25">
      <c r="A40" s="3" t="s">
        <v>324</v>
      </c>
      <c r="B40" s="4" t="s">
        <v>11</v>
      </c>
      <c r="C40" s="41"/>
      <c r="D40" s="48">
        <f>D41+D42</f>
        <v>422258</v>
      </c>
    </row>
    <row r="41" spans="1:4" ht="47.25" x14ac:dyDescent="0.25">
      <c r="A41" s="59" t="s">
        <v>248</v>
      </c>
      <c r="B41" s="4"/>
      <c r="C41" s="41">
        <v>100</v>
      </c>
      <c r="D41" s="48">
        <v>357180</v>
      </c>
    </row>
    <row r="42" spans="1:4" x14ac:dyDescent="0.25">
      <c r="A42" s="59" t="s">
        <v>247</v>
      </c>
      <c r="B42" s="4"/>
      <c r="C42" s="41">
        <v>200</v>
      </c>
      <c r="D42" s="48">
        <v>65078</v>
      </c>
    </row>
    <row r="43" spans="1:4" ht="31.5" x14ac:dyDescent="0.25">
      <c r="A43" s="3" t="s">
        <v>325</v>
      </c>
      <c r="B43" s="4" t="s">
        <v>12</v>
      </c>
      <c r="C43" s="41"/>
      <c r="D43" s="48">
        <f>D44</f>
        <v>17038000</v>
      </c>
    </row>
    <row r="44" spans="1:4" ht="31.5" x14ac:dyDescent="0.25">
      <c r="A44" s="59" t="s">
        <v>246</v>
      </c>
      <c r="B44" s="4"/>
      <c r="C44" s="41">
        <v>600</v>
      </c>
      <c r="D44" s="48">
        <v>17038000</v>
      </c>
    </row>
    <row r="45" spans="1:4" ht="33.75" customHeight="1" x14ac:dyDescent="0.25">
      <c r="A45" s="15" t="s">
        <v>85</v>
      </c>
      <c r="B45" s="19" t="s">
        <v>13</v>
      </c>
      <c r="C45" s="42"/>
      <c r="D45" s="20">
        <f>D46+D47+D50+D52</f>
        <v>2601077</v>
      </c>
    </row>
    <row r="46" spans="1:4" ht="1.5" hidden="1" customHeight="1" x14ac:dyDescent="0.25">
      <c r="A46" s="3" t="s">
        <v>180</v>
      </c>
      <c r="B46" s="18" t="s">
        <v>208</v>
      </c>
      <c r="C46" s="41"/>
      <c r="D46" s="48"/>
    </row>
    <row r="47" spans="1:4" ht="31.5" x14ac:dyDescent="0.25">
      <c r="A47" s="3" t="s">
        <v>326</v>
      </c>
      <c r="B47" s="18" t="s">
        <v>209</v>
      </c>
      <c r="C47" s="41"/>
      <c r="D47" s="48">
        <f>D48+D49</f>
        <v>1533155</v>
      </c>
    </row>
    <row r="48" spans="1:4" ht="30.75" customHeight="1" x14ac:dyDescent="0.25">
      <c r="A48" s="59" t="s">
        <v>246</v>
      </c>
      <c r="B48" s="18"/>
      <c r="C48" s="41">
        <v>600</v>
      </c>
      <c r="D48" s="48">
        <v>1411000</v>
      </c>
    </row>
    <row r="49" spans="1:4" ht="27.75" customHeight="1" x14ac:dyDescent="0.25">
      <c r="A49" s="59" t="s">
        <v>249</v>
      </c>
      <c r="B49" s="46"/>
      <c r="C49" s="41">
        <v>800</v>
      </c>
      <c r="D49" s="48">
        <v>122155</v>
      </c>
    </row>
    <row r="50" spans="1:4" ht="31.5" x14ac:dyDescent="0.25">
      <c r="A50" s="3" t="s">
        <v>327</v>
      </c>
      <c r="B50" s="5" t="s">
        <v>210</v>
      </c>
      <c r="C50" s="41"/>
      <c r="D50" s="48">
        <f>D51</f>
        <v>1067922</v>
      </c>
    </row>
    <row r="51" spans="1:4" ht="30" customHeight="1" x14ac:dyDescent="0.25">
      <c r="A51" s="59" t="s">
        <v>246</v>
      </c>
      <c r="B51" s="5"/>
      <c r="C51" s="41">
        <v>600</v>
      </c>
      <c r="D51" s="48">
        <v>1067922</v>
      </c>
    </row>
    <row r="52" spans="1:4" ht="63" hidden="1" x14ac:dyDescent="0.25">
      <c r="A52" s="3" t="s">
        <v>181</v>
      </c>
      <c r="B52" s="5" t="s">
        <v>211</v>
      </c>
      <c r="C52" s="41"/>
      <c r="D52" s="48"/>
    </row>
    <row r="53" spans="1:4" ht="31.5" x14ac:dyDescent="0.25">
      <c r="A53" s="15" t="s">
        <v>200</v>
      </c>
      <c r="B53" s="16" t="s">
        <v>212</v>
      </c>
      <c r="C53" s="42"/>
      <c r="D53" s="20">
        <f>D54+D56</f>
        <v>99000</v>
      </c>
    </row>
    <row r="54" spans="1:4" x14ac:dyDescent="0.25">
      <c r="A54" s="3" t="s">
        <v>328</v>
      </c>
      <c r="B54" s="66" t="s">
        <v>179</v>
      </c>
      <c r="C54" s="41"/>
      <c r="D54" s="48">
        <f>D55</f>
        <v>9000</v>
      </c>
    </row>
    <row r="55" spans="1:4" x14ac:dyDescent="0.25">
      <c r="A55" s="59" t="s">
        <v>247</v>
      </c>
      <c r="B55" s="66"/>
      <c r="C55" s="41">
        <v>200</v>
      </c>
      <c r="D55" s="48">
        <v>9000</v>
      </c>
    </row>
    <row r="56" spans="1:4" ht="31.5" x14ac:dyDescent="0.25">
      <c r="A56" s="3" t="s">
        <v>329</v>
      </c>
      <c r="B56" s="5" t="s">
        <v>103</v>
      </c>
      <c r="C56" s="41"/>
      <c r="D56" s="48">
        <f>D57</f>
        <v>90000</v>
      </c>
    </row>
    <row r="57" spans="1:4" x14ac:dyDescent="0.25">
      <c r="A57" s="59" t="s">
        <v>247</v>
      </c>
      <c r="B57" s="5"/>
      <c r="C57" s="41">
        <v>200</v>
      </c>
      <c r="D57" s="48">
        <v>90000</v>
      </c>
    </row>
    <row r="58" spans="1:4" ht="37.5" x14ac:dyDescent="0.3">
      <c r="A58" s="13" t="s">
        <v>80</v>
      </c>
      <c r="B58" s="14" t="s">
        <v>14</v>
      </c>
      <c r="C58" s="41"/>
      <c r="D58" s="49">
        <f>D59+D114+D125+D145</f>
        <v>100017973</v>
      </c>
    </row>
    <row r="59" spans="1:4" ht="31.5" x14ac:dyDescent="0.25">
      <c r="A59" s="15" t="s">
        <v>82</v>
      </c>
      <c r="B59" s="16" t="s">
        <v>15</v>
      </c>
      <c r="C59" s="41"/>
      <c r="D59" s="48">
        <f>D60+D63+D65+D67+D70+D72+D75+D76+D79+D81+D84+D90+D93+D95+D98+D102+D105+D108+D111+D87</f>
        <v>97894482</v>
      </c>
    </row>
    <row r="60" spans="1:4" x14ac:dyDescent="0.25">
      <c r="A60" s="3" t="s">
        <v>330</v>
      </c>
      <c r="B60" s="5" t="s">
        <v>136</v>
      </c>
      <c r="C60" s="41"/>
      <c r="D60" s="48">
        <f>D62+D61</f>
        <v>1859000</v>
      </c>
    </row>
    <row r="61" spans="1:4" x14ac:dyDescent="0.25">
      <c r="A61" s="59" t="s">
        <v>247</v>
      </c>
      <c r="B61" s="5"/>
      <c r="C61" s="41">
        <v>200</v>
      </c>
      <c r="D61" s="48">
        <v>27000</v>
      </c>
    </row>
    <row r="62" spans="1:4" ht="15" customHeight="1" x14ac:dyDescent="0.25">
      <c r="A62" s="59" t="s">
        <v>256</v>
      </c>
      <c r="B62" s="5"/>
      <c r="C62" s="41">
        <v>300</v>
      </c>
      <c r="D62" s="48">
        <v>1832000</v>
      </c>
    </row>
    <row r="63" spans="1:4" ht="17.25" hidden="1" customHeight="1" x14ac:dyDescent="0.25">
      <c r="A63" s="3" t="s">
        <v>182</v>
      </c>
      <c r="B63" s="5" t="s">
        <v>137</v>
      </c>
      <c r="C63" s="41"/>
      <c r="D63" s="48">
        <f>D64</f>
        <v>0</v>
      </c>
    </row>
    <row r="64" spans="1:4" ht="13.5" hidden="1" customHeight="1" x14ac:dyDescent="0.25">
      <c r="A64" s="59" t="s">
        <v>247</v>
      </c>
      <c r="B64" s="5"/>
      <c r="C64" s="41">
        <v>200</v>
      </c>
      <c r="D64" s="48"/>
    </row>
    <row r="65" spans="1:4" x14ac:dyDescent="0.25">
      <c r="A65" s="3" t="s">
        <v>331</v>
      </c>
      <c r="B65" s="5" t="s">
        <v>155</v>
      </c>
      <c r="C65" s="41"/>
      <c r="D65" s="48">
        <f>D66</f>
        <v>80000</v>
      </c>
    </row>
    <row r="66" spans="1:4" x14ac:dyDescent="0.25">
      <c r="A66" s="59" t="s">
        <v>247</v>
      </c>
      <c r="B66" s="5"/>
      <c r="C66" s="41">
        <v>200</v>
      </c>
      <c r="D66" s="48">
        <v>80000</v>
      </c>
    </row>
    <row r="67" spans="1:4" ht="33" customHeight="1" x14ac:dyDescent="0.25">
      <c r="A67" s="3" t="s">
        <v>332</v>
      </c>
      <c r="B67" s="5" t="s">
        <v>291</v>
      </c>
      <c r="C67" s="41"/>
      <c r="D67" s="48">
        <f>D68+D69</f>
        <v>67400</v>
      </c>
    </row>
    <row r="68" spans="1:4" ht="24" customHeight="1" x14ac:dyDescent="0.25">
      <c r="A68" s="59" t="s">
        <v>247</v>
      </c>
      <c r="B68" s="5"/>
      <c r="C68" s="41">
        <v>200</v>
      </c>
      <c r="D68" s="48">
        <v>1000</v>
      </c>
    </row>
    <row r="69" spans="1:4" ht="24" customHeight="1" x14ac:dyDescent="0.25">
      <c r="A69" s="59" t="s">
        <v>256</v>
      </c>
      <c r="B69" s="5"/>
      <c r="C69" s="41">
        <v>300</v>
      </c>
      <c r="D69" s="48">
        <v>66400</v>
      </c>
    </row>
    <row r="70" spans="1:4" ht="1.5" customHeight="1" x14ac:dyDescent="0.25">
      <c r="A70" s="3" t="s">
        <v>229</v>
      </c>
      <c r="B70" s="5" t="s">
        <v>22</v>
      </c>
      <c r="C70" s="41"/>
      <c r="D70" s="48">
        <f>D71</f>
        <v>0</v>
      </c>
    </row>
    <row r="71" spans="1:4" hidden="1" x14ac:dyDescent="0.25">
      <c r="A71" s="59" t="s">
        <v>256</v>
      </c>
      <c r="B71" s="5"/>
      <c r="C71" s="41">
        <v>300</v>
      </c>
      <c r="D71" s="48"/>
    </row>
    <row r="72" spans="1:4" ht="47.25" x14ac:dyDescent="0.25">
      <c r="A72" s="3" t="s">
        <v>333</v>
      </c>
      <c r="B72" s="5" t="s">
        <v>16</v>
      </c>
      <c r="C72" s="41"/>
      <c r="D72" s="48">
        <f>D74+D73</f>
        <v>1909000</v>
      </c>
    </row>
    <row r="73" spans="1:4" x14ac:dyDescent="0.25">
      <c r="A73" s="59" t="s">
        <v>247</v>
      </c>
      <c r="B73" s="5"/>
      <c r="C73" s="41">
        <v>200</v>
      </c>
      <c r="D73" s="48">
        <v>28000</v>
      </c>
    </row>
    <row r="74" spans="1:4" ht="15" customHeight="1" x14ac:dyDescent="0.25">
      <c r="A74" s="59" t="s">
        <v>256</v>
      </c>
      <c r="B74" s="5"/>
      <c r="C74" s="41">
        <v>300</v>
      </c>
      <c r="D74" s="48">
        <v>1881000</v>
      </c>
    </row>
    <row r="75" spans="1:4" ht="23.25" hidden="1" customHeight="1" x14ac:dyDescent="0.25">
      <c r="A75" s="3" t="s">
        <v>183</v>
      </c>
      <c r="B75" s="5" t="s">
        <v>17</v>
      </c>
      <c r="C75" s="41"/>
      <c r="D75" s="48"/>
    </row>
    <row r="76" spans="1:4" ht="31.5" x14ac:dyDescent="0.25">
      <c r="A76" s="3" t="s">
        <v>334</v>
      </c>
      <c r="B76" s="5" t="s">
        <v>18</v>
      </c>
      <c r="C76" s="41"/>
      <c r="D76" s="48">
        <f>D78+D77</f>
        <v>8979000</v>
      </c>
    </row>
    <row r="77" spans="1:4" x14ac:dyDescent="0.25">
      <c r="A77" s="59" t="s">
        <v>247</v>
      </c>
      <c r="B77" s="5"/>
      <c r="C77" s="41">
        <v>200</v>
      </c>
      <c r="D77" s="48">
        <v>156000</v>
      </c>
    </row>
    <row r="78" spans="1:4" x14ac:dyDescent="0.25">
      <c r="A78" s="59" t="s">
        <v>256</v>
      </c>
      <c r="B78" s="5"/>
      <c r="C78" s="41">
        <v>300</v>
      </c>
      <c r="D78" s="48">
        <v>8823000</v>
      </c>
    </row>
    <row r="79" spans="1:4" ht="52.5" customHeight="1" x14ac:dyDescent="0.25">
      <c r="A79" s="3" t="s">
        <v>335</v>
      </c>
      <c r="B79" s="5" t="s">
        <v>19</v>
      </c>
      <c r="C79" s="41"/>
      <c r="D79" s="48">
        <f>D80</f>
        <v>141000</v>
      </c>
    </row>
    <row r="80" spans="1:4" ht="16.5" customHeight="1" x14ac:dyDescent="0.25">
      <c r="A80" s="59" t="s">
        <v>256</v>
      </c>
      <c r="B80" s="5"/>
      <c r="C80" s="41">
        <v>300</v>
      </c>
      <c r="D80" s="48">
        <v>141000</v>
      </c>
    </row>
    <row r="81" spans="1:4" ht="31.5" x14ac:dyDescent="0.25">
      <c r="A81" s="3" t="s">
        <v>336</v>
      </c>
      <c r="B81" s="5" t="s">
        <v>20</v>
      </c>
      <c r="C81" s="41"/>
      <c r="D81" s="48">
        <f>D83+D82</f>
        <v>2924000</v>
      </c>
    </row>
    <row r="82" spans="1:4" x14ac:dyDescent="0.25">
      <c r="A82" s="59" t="s">
        <v>247</v>
      </c>
      <c r="B82" s="5"/>
      <c r="C82" s="41">
        <v>200</v>
      </c>
      <c r="D82" s="48">
        <v>44000</v>
      </c>
    </row>
    <row r="83" spans="1:4" x14ac:dyDescent="0.25">
      <c r="A83" s="59" t="s">
        <v>256</v>
      </c>
      <c r="B83" s="5"/>
      <c r="C83" s="41">
        <v>300</v>
      </c>
      <c r="D83" s="48">
        <v>2880000</v>
      </c>
    </row>
    <row r="84" spans="1:4" x14ac:dyDescent="0.25">
      <c r="A84" s="3" t="s">
        <v>337</v>
      </c>
      <c r="B84" s="5" t="s">
        <v>21</v>
      </c>
      <c r="C84" s="41"/>
      <c r="D84" s="48">
        <f>D85+D86</f>
        <v>6050000</v>
      </c>
    </row>
    <row r="85" spans="1:4" ht="15" customHeight="1" x14ac:dyDescent="0.25">
      <c r="A85" s="59" t="s">
        <v>247</v>
      </c>
      <c r="B85" s="5"/>
      <c r="C85" s="41">
        <v>200</v>
      </c>
      <c r="D85" s="48">
        <v>105000</v>
      </c>
    </row>
    <row r="86" spans="1:4" ht="15.75" customHeight="1" x14ac:dyDescent="0.25">
      <c r="A86" s="59" t="s">
        <v>256</v>
      </c>
      <c r="B86" s="5"/>
      <c r="C86" s="41">
        <v>300</v>
      </c>
      <c r="D86" s="48">
        <v>5945000</v>
      </c>
    </row>
    <row r="87" spans="1:4" ht="45" customHeight="1" x14ac:dyDescent="0.25">
      <c r="A87" s="3" t="s">
        <v>338</v>
      </c>
      <c r="B87" s="5" t="s">
        <v>22</v>
      </c>
      <c r="C87" s="41"/>
      <c r="D87" s="48">
        <f>D88+D89</f>
        <v>4132000</v>
      </c>
    </row>
    <row r="88" spans="1:4" ht="24" customHeight="1" x14ac:dyDescent="0.25">
      <c r="A88" s="59" t="s">
        <v>247</v>
      </c>
      <c r="B88" s="5"/>
      <c r="C88" s="41">
        <v>200</v>
      </c>
      <c r="D88" s="48">
        <v>72000</v>
      </c>
    </row>
    <row r="89" spans="1:4" ht="18" customHeight="1" x14ac:dyDescent="0.25">
      <c r="A89" s="59" t="s">
        <v>256</v>
      </c>
      <c r="B89" s="5"/>
      <c r="C89" s="41">
        <v>300</v>
      </c>
      <c r="D89" s="48">
        <v>4060000</v>
      </c>
    </row>
    <row r="90" spans="1:4" ht="31.5" x14ac:dyDescent="0.25">
      <c r="A90" s="3" t="s">
        <v>339</v>
      </c>
      <c r="B90" s="5" t="s">
        <v>23</v>
      </c>
      <c r="C90" s="41"/>
      <c r="D90" s="48">
        <f>D92+D91</f>
        <v>13727000</v>
      </c>
    </row>
    <row r="91" spans="1:4" x14ac:dyDescent="0.25">
      <c r="A91" s="59" t="s">
        <v>247</v>
      </c>
      <c r="B91" s="5"/>
      <c r="C91" s="41">
        <v>200</v>
      </c>
      <c r="D91" s="48">
        <v>239000</v>
      </c>
    </row>
    <row r="92" spans="1:4" x14ac:dyDescent="0.25">
      <c r="A92" s="59" t="s">
        <v>256</v>
      </c>
      <c r="B92" s="5"/>
      <c r="C92" s="41">
        <v>300</v>
      </c>
      <c r="D92" s="48">
        <v>13488000</v>
      </c>
    </row>
    <row r="93" spans="1:4" ht="48" customHeight="1" x14ac:dyDescent="0.25">
      <c r="A93" s="3" t="s">
        <v>340</v>
      </c>
      <c r="B93" s="5" t="s">
        <v>24</v>
      </c>
      <c r="C93" s="41"/>
      <c r="D93" s="48">
        <f>D94</f>
        <v>36171670</v>
      </c>
    </row>
    <row r="94" spans="1:4" ht="31.5" x14ac:dyDescent="0.25">
      <c r="A94" s="59" t="s">
        <v>246</v>
      </c>
      <c r="B94" s="5"/>
      <c r="C94" s="41">
        <v>600</v>
      </c>
      <c r="D94" s="48">
        <v>36171670</v>
      </c>
    </row>
    <row r="95" spans="1:4" x14ac:dyDescent="0.25">
      <c r="A95" s="3" t="s">
        <v>341</v>
      </c>
      <c r="B95" s="5" t="s">
        <v>25</v>
      </c>
      <c r="C95" s="41"/>
      <c r="D95" s="48">
        <f>D97+D96</f>
        <v>4188000</v>
      </c>
    </row>
    <row r="96" spans="1:4" x14ac:dyDescent="0.25">
      <c r="A96" s="59" t="s">
        <v>247</v>
      </c>
      <c r="B96" s="5"/>
      <c r="C96" s="41">
        <v>200</v>
      </c>
      <c r="D96" s="48">
        <v>68000</v>
      </c>
    </row>
    <row r="97" spans="1:4" x14ac:dyDescent="0.25">
      <c r="A97" s="59" t="s">
        <v>256</v>
      </c>
      <c r="B97" s="5"/>
      <c r="C97" s="41">
        <v>300</v>
      </c>
      <c r="D97" s="48">
        <v>4120000</v>
      </c>
    </row>
    <row r="98" spans="1:4" ht="31.5" x14ac:dyDescent="0.25">
      <c r="A98" s="3" t="s">
        <v>342</v>
      </c>
      <c r="B98" s="5" t="s">
        <v>26</v>
      </c>
      <c r="C98" s="41"/>
      <c r="D98" s="48">
        <f>D99+D100+D101</f>
        <v>5249800</v>
      </c>
    </row>
    <row r="99" spans="1:4" ht="47.25" x14ac:dyDescent="0.25">
      <c r="A99" s="59" t="s">
        <v>248</v>
      </c>
      <c r="B99" s="5"/>
      <c r="C99" s="41">
        <v>100</v>
      </c>
      <c r="D99" s="48">
        <v>4436094</v>
      </c>
    </row>
    <row r="100" spans="1:4" x14ac:dyDescent="0.25">
      <c r="A100" s="59" t="s">
        <v>247</v>
      </c>
      <c r="B100" s="5"/>
      <c r="C100" s="41">
        <v>200</v>
      </c>
      <c r="D100" s="48">
        <v>803420</v>
      </c>
    </row>
    <row r="101" spans="1:4" x14ac:dyDescent="0.25">
      <c r="A101" s="59" t="s">
        <v>249</v>
      </c>
      <c r="B101" s="5"/>
      <c r="C101" s="41">
        <v>800</v>
      </c>
      <c r="D101" s="48">
        <v>10286</v>
      </c>
    </row>
    <row r="102" spans="1:4" x14ac:dyDescent="0.25">
      <c r="A102" s="3" t="s">
        <v>343</v>
      </c>
      <c r="B102" s="5" t="s">
        <v>27</v>
      </c>
      <c r="C102" s="41"/>
      <c r="D102" s="48">
        <f>D104+D103</f>
        <v>1693612</v>
      </c>
    </row>
    <row r="103" spans="1:4" x14ac:dyDescent="0.25">
      <c r="A103" s="59" t="s">
        <v>247</v>
      </c>
      <c r="B103" s="5"/>
      <c r="C103" s="41">
        <v>200</v>
      </c>
      <c r="D103" s="48">
        <v>58383</v>
      </c>
    </row>
    <row r="104" spans="1:4" x14ac:dyDescent="0.25">
      <c r="A104" s="59" t="s">
        <v>256</v>
      </c>
      <c r="B104" s="5"/>
      <c r="C104" s="41">
        <v>300</v>
      </c>
      <c r="D104" s="48">
        <v>1635229</v>
      </c>
    </row>
    <row r="105" spans="1:4" ht="31.5" x14ac:dyDescent="0.25">
      <c r="A105" s="3" t="s">
        <v>344</v>
      </c>
      <c r="B105" s="5" t="s">
        <v>28</v>
      </c>
      <c r="C105" s="41"/>
      <c r="D105" s="48">
        <f>D107+D106</f>
        <v>6368000</v>
      </c>
    </row>
    <row r="106" spans="1:4" x14ac:dyDescent="0.25">
      <c r="A106" s="59" t="s">
        <v>247</v>
      </c>
      <c r="B106" s="5"/>
      <c r="C106" s="41">
        <v>200</v>
      </c>
      <c r="D106" s="48">
        <v>50000</v>
      </c>
    </row>
    <row r="107" spans="1:4" x14ac:dyDescent="0.25">
      <c r="A107" s="59" t="s">
        <v>256</v>
      </c>
      <c r="B107" s="5"/>
      <c r="C107" s="41">
        <v>300</v>
      </c>
      <c r="D107" s="48">
        <v>6318000</v>
      </c>
    </row>
    <row r="108" spans="1:4" ht="47.25" x14ac:dyDescent="0.25">
      <c r="A108" s="3" t="s">
        <v>345</v>
      </c>
      <c r="B108" s="5" t="s">
        <v>216</v>
      </c>
      <c r="C108" s="41"/>
      <c r="D108" s="48">
        <f>D110+D109</f>
        <v>3912000</v>
      </c>
    </row>
    <row r="109" spans="1:4" x14ac:dyDescent="0.25">
      <c r="A109" s="59" t="s">
        <v>247</v>
      </c>
      <c r="B109" s="5"/>
      <c r="C109" s="41">
        <v>200</v>
      </c>
      <c r="D109" s="48">
        <v>40000</v>
      </c>
    </row>
    <row r="110" spans="1:4" x14ac:dyDescent="0.25">
      <c r="A110" s="59" t="s">
        <v>256</v>
      </c>
      <c r="B110" s="5"/>
      <c r="C110" s="41">
        <v>300</v>
      </c>
      <c r="D110" s="48">
        <v>3872000</v>
      </c>
    </row>
    <row r="111" spans="1:4" ht="47.25" x14ac:dyDescent="0.25">
      <c r="A111" s="3" t="s">
        <v>346</v>
      </c>
      <c r="B111" s="5" t="s">
        <v>217</v>
      </c>
      <c r="C111" s="41"/>
      <c r="D111" s="48">
        <f>D113+D112</f>
        <v>443000</v>
      </c>
    </row>
    <row r="112" spans="1:4" x14ac:dyDescent="0.25">
      <c r="A112" s="59" t="s">
        <v>247</v>
      </c>
      <c r="B112" s="5"/>
      <c r="C112" s="41">
        <v>200</v>
      </c>
      <c r="D112" s="48">
        <v>7000</v>
      </c>
    </row>
    <row r="113" spans="1:4" x14ac:dyDescent="0.25">
      <c r="A113" s="59" t="s">
        <v>256</v>
      </c>
      <c r="B113" s="5"/>
      <c r="C113" s="41">
        <v>300</v>
      </c>
      <c r="D113" s="48">
        <v>436000</v>
      </c>
    </row>
    <row r="114" spans="1:4" ht="31.5" x14ac:dyDescent="0.25">
      <c r="A114" s="15" t="s">
        <v>201</v>
      </c>
      <c r="B114" s="16" t="s">
        <v>29</v>
      </c>
      <c r="C114" s="41"/>
      <c r="D114" s="48">
        <f>D115++D119+D120+D121+D123+D117</f>
        <v>7100</v>
      </c>
    </row>
    <row r="115" spans="1:4" ht="18" customHeight="1" x14ac:dyDescent="0.25">
      <c r="A115" s="3" t="s">
        <v>347</v>
      </c>
      <c r="B115" s="5" t="s">
        <v>228</v>
      </c>
      <c r="C115" s="41"/>
      <c r="D115" s="48">
        <f>D116</f>
        <v>4900</v>
      </c>
    </row>
    <row r="116" spans="1:4" ht="31.5" x14ac:dyDescent="0.25">
      <c r="A116" s="59" t="s">
        <v>246</v>
      </c>
      <c r="B116" s="5"/>
      <c r="C116" s="41">
        <v>600</v>
      </c>
      <c r="D116" s="48">
        <v>4900</v>
      </c>
    </row>
    <row r="117" spans="1:4" ht="31.5" x14ac:dyDescent="0.25">
      <c r="A117" s="3" t="s">
        <v>244</v>
      </c>
      <c r="B117" s="5" t="s">
        <v>241</v>
      </c>
      <c r="C117" s="41"/>
      <c r="D117" s="48">
        <f>D118</f>
        <v>2200</v>
      </c>
    </row>
    <row r="118" spans="1:4" ht="30.75" customHeight="1" x14ac:dyDescent="0.25">
      <c r="A118" s="59" t="s">
        <v>246</v>
      </c>
      <c r="B118" s="5"/>
      <c r="C118" s="41">
        <v>600</v>
      </c>
      <c r="D118" s="48">
        <v>2200</v>
      </c>
    </row>
    <row r="119" spans="1:4" ht="94.5" hidden="1" x14ac:dyDescent="0.25">
      <c r="A119" s="3" t="s">
        <v>202</v>
      </c>
      <c r="B119" s="5" t="s">
        <v>30</v>
      </c>
      <c r="C119" s="31"/>
      <c r="D119" s="48"/>
    </row>
    <row r="120" spans="1:4" ht="1.5" hidden="1" customHeight="1" x14ac:dyDescent="0.25">
      <c r="A120" s="3" t="s">
        <v>184</v>
      </c>
      <c r="B120" s="5" t="s">
        <v>31</v>
      </c>
      <c r="C120" s="41"/>
      <c r="D120" s="48"/>
    </row>
    <row r="121" spans="1:4" ht="16.5" customHeight="1" x14ac:dyDescent="0.25">
      <c r="A121" s="3" t="s">
        <v>348</v>
      </c>
      <c r="B121" s="5" t="s">
        <v>32</v>
      </c>
      <c r="C121" s="41"/>
      <c r="D121" s="48">
        <f>D122</f>
        <v>0</v>
      </c>
    </row>
    <row r="122" spans="1:4" ht="18" customHeight="1" x14ac:dyDescent="0.25">
      <c r="A122" s="59" t="s">
        <v>246</v>
      </c>
      <c r="B122" s="5"/>
      <c r="C122" s="41">
        <v>600</v>
      </c>
      <c r="D122" s="48"/>
    </row>
    <row r="123" spans="1:4" ht="31.5" customHeight="1" x14ac:dyDescent="0.25">
      <c r="A123" s="3" t="s">
        <v>349</v>
      </c>
      <c r="B123" s="5" t="s">
        <v>33</v>
      </c>
      <c r="C123" s="41"/>
      <c r="D123" s="48">
        <f>D124</f>
        <v>0</v>
      </c>
    </row>
    <row r="124" spans="1:4" ht="20.25" customHeight="1" x14ac:dyDescent="0.25">
      <c r="A124" s="59" t="s">
        <v>246</v>
      </c>
      <c r="B124" s="5"/>
      <c r="C124" s="41">
        <v>600</v>
      </c>
      <c r="D124" s="48"/>
    </row>
    <row r="125" spans="1:4" x14ac:dyDescent="0.25">
      <c r="A125" s="15" t="s">
        <v>83</v>
      </c>
      <c r="B125" s="16" t="s">
        <v>34</v>
      </c>
      <c r="C125" s="41"/>
      <c r="D125" s="48">
        <f>D126+D129+D132+D134+D135+D137+D140+D142+D143</f>
        <v>2061391</v>
      </c>
    </row>
    <row r="126" spans="1:4" x14ac:dyDescent="0.25">
      <c r="A126" s="3" t="s">
        <v>350</v>
      </c>
      <c r="B126" s="5" t="s">
        <v>138</v>
      </c>
      <c r="C126" s="41"/>
      <c r="D126" s="48">
        <f>D127+D128</f>
        <v>14334</v>
      </c>
    </row>
    <row r="127" spans="1:4" x14ac:dyDescent="0.25">
      <c r="A127" s="59" t="s">
        <v>247</v>
      </c>
      <c r="B127" s="5"/>
      <c r="C127" s="41">
        <v>200</v>
      </c>
      <c r="D127" s="48">
        <f>1000+8894+440</f>
        <v>10334</v>
      </c>
    </row>
    <row r="128" spans="1:4" ht="31.5" x14ac:dyDescent="0.25">
      <c r="A128" s="59" t="s">
        <v>246</v>
      </c>
      <c r="B128" s="5"/>
      <c r="C128" s="41">
        <v>600</v>
      </c>
      <c r="D128" s="48">
        <v>4000</v>
      </c>
    </row>
    <row r="129" spans="1:4" x14ac:dyDescent="0.25">
      <c r="A129" s="3" t="s">
        <v>351</v>
      </c>
      <c r="B129" s="5" t="s">
        <v>139</v>
      </c>
      <c r="C129" s="41"/>
      <c r="D129" s="48">
        <f>D130+D131</f>
        <v>26334</v>
      </c>
    </row>
    <row r="130" spans="1:4" ht="15" customHeight="1" x14ac:dyDescent="0.25">
      <c r="A130" s="59" t="s">
        <v>249</v>
      </c>
      <c r="B130" s="5"/>
      <c r="C130" s="41">
        <v>800</v>
      </c>
      <c r="D130" s="48">
        <v>26334</v>
      </c>
    </row>
    <row r="131" spans="1:4" hidden="1" x14ac:dyDescent="0.25">
      <c r="A131" s="59"/>
      <c r="B131" s="5"/>
      <c r="C131" s="41"/>
      <c r="D131" s="48"/>
    </row>
    <row r="132" spans="1:4" ht="31.5" x14ac:dyDescent="0.25">
      <c r="A132" s="3" t="s">
        <v>352</v>
      </c>
      <c r="B132" s="5" t="s">
        <v>140</v>
      </c>
      <c r="C132" s="41"/>
      <c r="D132" s="48">
        <f>D133</f>
        <v>32873</v>
      </c>
    </row>
    <row r="133" spans="1:4" ht="31.5" x14ac:dyDescent="0.25">
      <c r="A133" s="59" t="s">
        <v>246</v>
      </c>
      <c r="B133" s="5"/>
      <c r="C133" s="41">
        <v>600</v>
      </c>
      <c r="D133" s="48">
        <v>32873</v>
      </c>
    </row>
    <row r="134" spans="1:4" ht="63" hidden="1" x14ac:dyDescent="0.25">
      <c r="A134" s="3" t="s">
        <v>185</v>
      </c>
      <c r="B134" s="5" t="s">
        <v>156</v>
      </c>
      <c r="C134" s="41"/>
      <c r="D134" s="48"/>
    </row>
    <row r="135" spans="1:4" ht="78.75" hidden="1" x14ac:dyDescent="0.25">
      <c r="A135" s="3" t="s">
        <v>186</v>
      </c>
      <c r="B135" s="5" t="s">
        <v>35</v>
      </c>
      <c r="C135" s="41"/>
      <c r="D135" s="48">
        <f>D136</f>
        <v>0</v>
      </c>
    </row>
    <row r="136" spans="1:4" hidden="1" x14ac:dyDescent="0.25">
      <c r="A136" s="59" t="s">
        <v>256</v>
      </c>
      <c r="B136" s="5"/>
      <c r="C136" s="41">
        <v>300</v>
      </c>
      <c r="D136" s="48"/>
    </row>
    <row r="137" spans="1:4" ht="31.5" x14ac:dyDescent="0.25">
      <c r="A137" s="3" t="s">
        <v>353</v>
      </c>
      <c r="B137" s="5" t="s">
        <v>36</v>
      </c>
      <c r="C137" s="41"/>
      <c r="D137" s="48">
        <f>D138+D139</f>
        <v>49000</v>
      </c>
    </row>
    <row r="138" spans="1:4" ht="15" customHeight="1" x14ac:dyDescent="0.25">
      <c r="A138" s="59" t="s">
        <v>247</v>
      </c>
      <c r="B138" s="5"/>
      <c r="C138" s="63">
        <v>200</v>
      </c>
      <c r="D138" s="48">
        <v>13000</v>
      </c>
    </row>
    <row r="139" spans="1:4" ht="36" customHeight="1" x14ac:dyDescent="0.25">
      <c r="A139" s="59" t="s">
        <v>246</v>
      </c>
      <c r="B139" s="5"/>
      <c r="C139" s="41">
        <v>600</v>
      </c>
      <c r="D139" s="48">
        <v>36000</v>
      </c>
    </row>
    <row r="140" spans="1:4" ht="31.5" x14ac:dyDescent="0.25">
      <c r="A140" s="3" t="s">
        <v>354</v>
      </c>
      <c r="B140" s="5" t="s">
        <v>37</v>
      </c>
      <c r="C140" s="41"/>
      <c r="D140" s="48">
        <f>D141</f>
        <v>295850</v>
      </c>
    </row>
    <row r="141" spans="1:4" ht="31.5" x14ac:dyDescent="0.25">
      <c r="A141" s="59" t="s">
        <v>246</v>
      </c>
      <c r="B141" s="5"/>
      <c r="C141" s="41">
        <v>600</v>
      </c>
      <c r="D141" s="48">
        <v>295850</v>
      </c>
    </row>
    <row r="142" spans="1:4" ht="0.6" customHeight="1" x14ac:dyDescent="0.25">
      <c r="A142" s="3" t="s">
        <v>187</v>
      </c>
      <c r="B142" s="5" t="s">
        <v>38</v>
      </c>
      <c r="C142" s="41"/>
      <c r="D142" s="48"/>
    </row>
    <row r="143" spans="1:4" ht="47.25" x14ac:dyDescent="0.25">
      <c r="A143" s="3" t="s">
        <v>355</v>
      </c>
      <c r="B143" s="5" t="s">
        <v>39</v>
      </c>
      <c r="C143" s="41"/>
      <c r="D143" s="48">
        <f>D144</f>
        <v>1643000</v>
      </c>
    </row>
    <row r="144" spans="1:4" x14ac:dyDescent="0.25">
      <c r="A144" s="59" t="s">
        <v>256</v>
      </c>
      <c r="B144" s="5"/>
      <c r="C144" s="41">
        <v>300</v>
      </c>
      <c r="D144" s="48">
        <v>1643000</v>
      </c>
    </row>
    <row r="145" spans="1:4" ht="47.25" x14ac:dyDescent="0.25">
      <c r="A145" s="15" t="s">
        <v>305</v>
      </c>
      <c r="B145" s="21" t="s">
        <v>253</v>
      </c>
      <c r="C145" s="40"/>
      <c r="D145" s="20">
        <f>D146</f>
        <v>55000</v>
      </c>
    </row>
    <row r="146" spans="1:4" ht="31.5" x14ac:dyDescent="0.25">
      <c r="A146" s="3" t="s">
        <v>356</v>
      </c>
      <c r="B146" s="5" t="s">
        <v>254</v>
      </c>
      <c r="C146" s="41"/>
      <c r="D146" s="48">
        <f>D147+D148</f>
        <v>55000</v>
      </c>
    </row>
    <row r="147" spans="1:4" ht="25.5" customHeight="1" x14ac:dyDescent="0.25">
      <c r="A147" s="59" t="s">
        <v>247</v>
      </c>
      <c r="B147" s="7"/>
      <c r="C147" s="41">
        <v>200</v>
      </c>
      <c r="D147" s="48">
        <v>5000</v>
      </c>
    </row>
    <row r="148" spans="1:4" ht="31.5" x14ac:dyDescent="0.25">
      <c r="A148" s="59" t="s">
        <v>246</v>
      </c>
      <c r="B148" s="22"/>
      <c r="C148" s="41">
        <v>600</v>
      </c>
      <c r="D148" s="48">
        <v>50000</v>
      </c>
    </row>
    <row r="149" spans="1:4" ht="37.5" x14ac:dyDescent="0.3">
      <c r="A149" s="13" t="s">
        <v>86</v>
      </c>
      <c r="B149" s="14" t="s">
        <v>243</v>
      </c>
      <c r="C149" s="41"/>
      <c r="D149" s="49">
        <f>D150</f>
        <v>40000</v>
      </c>
    </row>
    <row r="150" spans="1:4" x14ac:dyDescent="0.25">
      <c r="A150" s="15" t="s">
        <v>81</v>
      </c>
      <c r="B150" s="21" t="s">
        <v>40</v>
      </c>
      <c r="C150" s="40"/>
      <c r="D150" s="20">
        <f>D151+D152+D154+D155+D156+D157+D158+D160</f>
        <v>40000</v>
      </c>
    </row>
    <row r="151" spans="1:4" ht="0.6" customHeight="1" x14ac:dyDescent="0.25">
      <c r="A151" s="3" t="s">
        <v>188</v>
      </c>
      <c r="B151" s="5" t="s">
        <v>141</v>
      </c>
      <c r="C151" s="41"/>
      <c r="D151" s="48"/>
    </row>
    <row r="152" spans="1:4" ht="31.5" x14ac:dyDescent="0.25">
      <c r="A152" s="3" t="s">
        <v>357</v>
      </c>
      <c r="B152" s="5" t="s">
        <v>141</v>
      </c>
      <c r="C152" s="41"/>
      <c r="D152" s="48">
        <f>D153</f>
        <v>40000</v>
      </c>
    </row>
    <row r="153" spans="1:4" ht="18" customHeight="1" x14ac:dyDescent="0.25">
      <c r="A153" s="59" t="s">
        <v>249</v>
      </c>
      <c r="B153" s="5"/>
      <c r="C153" s="41">
        <v>800</v>
      </c>
      <c r="D153" s="48">
        <v>40000</v>
      </c>
    </row>
    <row r="154" spans="1:4" ht="0.75" hidden="1" customHeight="1" x14ac:dyDescent="0.25">
      <c r="A154" s="3" t="s">
        <v>189</v>
      </c>
      <c r="B154" s="5" t="s">
        <v>142</v>
      </c>
      <c r="C154" s="41"/>
      <c r="D154" s="48"/>
    </row>
    <row r="155" spans="1:4" ht="63" hidden="1" x14ac:dyDescent="0.25">
      <c r="A155" s="3" t="s">
        <v>190</v>
      </c>
      <c r="B155" s="5" t="s">
        <v>41</v>
      </c>
      <c r="C155" s="41"/>
      <c r="D155" s="48"/>
    </row>
    <row r="156" spans="1:4" ht="110.25" hidden="1" x14ac:dyDescent="0.25">
      <c r="A156" s="3" t="s">
        <v>191</v>
      </c>
      <c r="B156" s="5" t="s">
        <v>42</v>
      </c>
      <c r="C156" s="41"/>
      <c r="D156" s="48"/>
    </row>
    <row r="157" spans="1:4" ht="63" hidden="1" x14ac:dyDescent="0.25">
      <c r="A157" s="3" t="s">
        <v>192</v>
      </c>
      <c r="B157" s="5" t="s">
        <v>43</v>
      </c>
      <c r="C157" s="41"/>
      <c r="D157" s="48"/>
    </row>
    <row r="158" spans="1:4" ht="31.5" x14ac:dyDescent="0.25">
      <c r="A158" s="3" t="s">
        <v>358</v>
      </c>
      <c r="B158" s="5" t="s">
        <v>44</v>
      </c>
      <c r="C158" s="41"/>
      <c r="D158" s="48">
        <f>D159</f>
        <v>0</v>
      </c>
    </row>
    <row r="159" spans="1:4" ht="31.5" x14ac:dyDescent="0.25">
      <c r="A159" s="59" t="s">
        <v>246</v>
      </c>
      <c r="B159" s="5"/>
      <c r="C159" s="41">
        <v>600</v>
      </c>
      <c r="D159" s="48"/>
    </row>
    <row r="160" spans="1:4" ht="0.75" hidden="1" customHeight="1" x14ac:dyDescent="0.25">
      <c r="A160" s="3" t="s">
        <v>193</v>
      </c>
      <c r="B160" s="5" t="s">
        <v>45</v>
      </c>
      <c r="C160" s="41"/>
      <c r="D160" s="48"/>
    </row>
    <row r="161" spans="1:4" ht="56.25" x14ac:dyDescent="0.3">
      <c r="A161" s="13" t="s">
        <v>87</v>
      </c>
      <c r="B161" s="23" t="s">
        <v>46</v>
      </c>
      <c r="C161" s="39"/>
      <c r="D161" s="49">
        <f>D162+D165</f>
        <v>227038</v>
      </c>
    </row>
    <row r="162" spans="1:4" ht="37.5" customHeight="1" x14ac:dyDescent="0.25">
      <c r="A162" s="15" t="s">
        <v>88</v>
      </c>
      <c r="B162" s="24" t="s">
        <v>47</v>
      </c>
      <c r="C162" s="40"/>
      <c r="D162" s="20">
        <f>D163</f>
        <v>15000</v>
      </c>
    </row>
    <row r="163" spans="1:4" x14ac:dyDescent="0.25">
      <c r="A163" s="3" t="s">
        <v>359</v>
      </c>
      <c r="B163" s="25" t="s">
        <v>143</v>
      </c>
      <c r="C163" s="41"/>
      <c r="D163" s="48">
        <f>D164</f>
        <v>15000</v>
      </c>
    </row>
    <row r="164" spans="1:4" x14ac:dyDescent="0.25">
      <c r="A164" s="59" t="s">
        <v>247</v>
      </c>
      <c r="B164" s="25"/>
      <c r="C164" s="41">
        <v>200</v>
      </c>
      <c r="D164" s="48">
        <v>15000</v>
      </c>
    </row>
    <row r="165" spans="1:4" ht="31.5" x14ac:dyDescent="0.25">
      <c r="A165" s="15" t="s">
        <v>304</v>
      </c>
      <c r="B165" s="24" t="s">
        <v>48</v>
      </c>
      <c r="C165" s="40"/>
      <c r="D165" s="20">
        <f>D166+D168</f>
        <v>212038</v>
      </c>
    </row>
    <row r="166" spans="1:4" ht="31.5" x14ac:dyDescent="0.25">
      <c r="A166" s="3" t="s">
        <v>360</v>
      </c>
      <c r="B166" s="25" t="s">
        <v>144</v>
      </c>
      <c r="C166" s="41"/>
      <c r="D166" s="48">
        <f>D167</f>
        <v>21204</v>
      </c>
    </row>
    <row r="167" spans="1:4" ht="31.5" x14ac:dyDescent="0.25">
      <c r="A167" s="59" t="s">
        <v>246</v>
      </c>
      <c r="B167" s="25"/>
      <c r="C167" s="41">
        <v>600</v>
      </c>
      <c r="D167" s="48">
        <v>21204</v>
      </c>
    </row>
    <row r="168" spans="1:4" ht="31.5" x14ac:dyDescent="0.25">
      <c r="A168" s="3" t="s">
        <v>361</v>
      </c>
      <c r="B168" s="25" t="s">
        <v>104</v>
      </c>
      <c r="C168" s="41"/>
      <c r="D168" s="48">
        <f>D169</f>
        <v>190834</v>
      </c>
    </row>
    <row r="169" spans="1:4" ht="31.5" x14ac:dyDescent="0.25">
      <c r="A169" s="59" t="s">
        <v>246</v>
      </c>
      <c r="B169" s="25"/>
      <c r="C169" s="41">
        <v>600</v>
      </c>
      <c r="D169" s="48">
        <v>190834</v>
      </c>
    </row>
    <row r="170" spans="1:4" ht="75" x14ac:dyDescent="0.3">
      <c r="A170" s="13" t="s">
        <v>95</v>
      </c>
      <c r="B170" s="23" t="s">
        <v>49</v>
      </c>
      <c r="C170" s="41"/>
      <c r="D170" s="49">
        <f>D171+D174</f>
        <v>1147000</v>
      </c>
    </row>
    <row r="171" spans="1:4" ht="31.5" x14ac:dyDescent="0.25">
      <c r="A171" s="15" t="s">
        <v>199</v>
      </c>
      <c r="B171" s="24" t="s">
        <v>50</v>
      </c>
      <c r="C171" s="40"/>
      <c r="D171" s="20">
        <f>D172</f>
        <v>30000</v>
      </c>
    </row>
    <row r="172" spans="1:4" ht="78.75" x14ac:dyDescent="0.25">
      <c r="A172" s="3" t="s">
        <v>310</v>
      </c>
      <c r="B172" s="25" t="s">
        <v>145</v>
      </c>
      <c r="C172" s="41"/>
      <c r="D172" s="48">
        <f>D173</f>
        <v>30000</v>
      </c>
    </row>
    <row r="173" spans="1:4" x14ac:dyDescent="0.25">
      <c r="A173" s="59" t="s">
        <v>247</v>
      </c>
      <c r="B173" s="25"/>
      <c r="C173" s="41">
        <v>200</v>
      </c>
      <c r="D173" s="48">
        <v>30000</v>
      </c>
    </row>
    <row r="174" spans="1:4" ht="31.5" x14ac:dyDescent="0.25">
      <c r="A174" s="15" t="s">
        <v>205</v>
      </c>
      <c r="B174" s="24" t="s">
        <v>51</v>
      </c>
      <c r="C174" s="40"/>
      <c r="D174" s="20">
        <f>D175</f>
        <v>1117000</v>
      </c>
    </row>
    <row r="175" spans="1:4" ht="31.5" x14ac:dyDescent="0.25">
      <c r="A175" s="3" t="s">
        <v>362</v>
      </c>
      <c r="B175" s="25" t="s">
        <v>146</v>
      </c>
      <c r="C175" s="31"/>
      <c r="D175" s="48">
        <f>D176+D177</f>
        <v>1117000</v>
      </c>
    </row>
    <row r="176" spans="1:4" ht="47.25" x14ac:dyDescent="0.25">
      <c r="A176" s="59" t="s">
        <v>248</v>
      </c>
      <c r="B176" s="26"/>
      <c r="C176" s="31">
        <v>100</v>
      </c>
      <c r="D176" s="48">
        <v>1005437</v>
      </c>
    </row>
    <row r="177" spans="1:4" x14ac:dyDescent="0.25">
      <c r="A177" s="59" t="s">
        <v>247</v>
      </c>
      <c r="B177" s="27"/>
      <c r="C177" s="31">
        <v>200</v>
      </c>
      <c r="D177" s="48">
        <v>111563</v>
      </c>
    </row>
    <row r="178" spans="1:4" ht="37.5" x14ac:dyDescent="0.3">
      <c r="A178" s="13" t="s">
        <v>96</v>
      </c>
      <c r="B178" s="23" t="s">
        <v>52</v>
      </c>
      <c r="C178" s="41"/>
      <c r="D178" s="49">
        <f>D179+D198</f>
        <v>14816316</v>
      </c>
    </row>
    <row r="179" spans="1:4" ht="31.5" x14ac:dyDescent="0.25">
      <c r="A179" s="15" t="s">
        <v>97</v>
      </c>
      <c r="B179" s="24" t="s">
        <v>53</v>
      </c>
      <c r="C179" s="40"/>
      <c r="D179" s="20">
        <f>D180+D183+D185+D189+D190+D192+D193+D194+D195+D187</f>
        <v>14516316</v>
      </c>
    </row>
    <row r="180" spans="1:4" x14ac:dyDescent="0.25">
      <c r="A180" s="3" t="s">
        <v>363</v>
      </c>
      <c r="B180" s="25" t="s">
        <v>147</v>
      </c>
      <c r="C180" s="41"/>
      <c r="D180" s="48">
        <f>D181+D182</f>
        <v>6453244</v>
      </c>
    </row>
    <row r="181" spans="1:4" ht="31.5" x14ac:dyDescent="0.25">
      <c r="A181" s="59" t="s">
        <v>246</v>
      </c>
      <c r="B181" s="25"/>
      <c r="C181" s="41">
        <v>600</v>
      </c>
      <c r="D181" s="48">
        <v>6194094</v>
      </c>
    </row>
    <row r="182" spans="1:4" x14ac:dyDescent="0.25">
      <c r="A182" s="59" t="s">
        <v>249</v>
      </c>
      <c r="B182" s="25"/>
      <c r="C182" s="41">
        <v>800</v>
      </c>
      <c r="D182" s="48">
        <v>259150</v>
      </c>
    </row>
    <row r="183" spans="1:4" x14ac:dyDescent="0.25">
      <c r="A183" s="3" t="s">
        <v>364</v>
      </c>
      <c r="B183" s="25" t="s">
        <v>148</v>
      </c>
      <c r="C183" s="41"/>
      <c r="D183" s="48">
        <f>D184</f>
        <v>1429562</v>
      </c>
    </row>
    <row r="184" spans="1:4" ht="31.5" x14ac:dyDescent="0.25">
      <c r="A184" s="59" t="s">
        <v>246</v>
      </c>
      <c r="B184" s="25"/>
      <c r="C184" s="41">
        <v>600</v>
      </c>
      <c r="D184" s="48">
        <v>1429562</v>
      </c>
    </row>
    <row r="185" spans="1:4" x14ac:dyDescent="0.25">
      <c r="A185" s="3" t="s">
        <v>365</v>
      </c>
      <c r="B185" s="25" t="s">
        <v>149</v>
      </c>
      <c r="C185" s="41"/>
      <c r="D185" s="48">
        <f>D186</f>
        <v>3854392</v>
      </c>
    </row>
    <row r="186" spans="1:4" ht="31.5" x14ac:dyDescent="0.25">
      <c r="A186" s="59" t="s">
        <v>246</v>
      </c>
      <c r="B186" s="25"/>
      <c r="C186" s="41">
        <v>600</v>
      </c>
      <c r="D186" s="48">
        <v>3854392</v>
      </c>
    </row>
    <row r="187" spans="1:4" x14ac:dyDescent="0.25">
      <c r="A187" s="3" t="s">
        <v>366</v>
      </c>
      <c r="B187" s="25" t="s">
        <v>242</v>
      </c>
      <c r="C187" s="41"/>
      <c r="D187" s="48">
        <f>D188</f>
        <v>2575802</v>
      </c>
    </row>
    <row r="188" spans="1:4" ht="30" customHeight="1" x14ac:dyDescent="0.25">
      <c r="A188" s="59" t="s">
        <v>246</v>
      </c>
      <c r="B188" s="25"/>
      <c r="C188" s="41">
        <v>600</v>
      </c>
      <c r="D188" s="48">
        <v>2575802</v>
      </c>
    </row>
    <row r="189" spans="1:4" ht="63" hidden="1" x14ac:dyDescent="0.25">
      <c r="A189" s="3" t="s">
        <v>194</v>
      </c>
      <c r="B189" s="6" t="s">
        <v>150</v>
      </c>
      <c r="C189" s="41"/>
      <c r="D189" s="48"/>
    </row>
    <row r="190" spans="1:4" ht="15.75" customHeight="1" x14ac:dyDescent="0.25">
      <c r="A190" s="3" t="s">
        <v>367</v>
      </c>
      <c r="B190" s="25" t="s">
        <v>151</v>
      </c>
      <c r="C190" s="41"/>
      <c r="D190" s="48">
        <f>D191</f>
        <v>200000</v>
      </c>
    </row>
    <row r="191" spans="1:4" ht="31.5" customHeight="1" x14ac:dyDescent="0.25">
      <c r="A191" s="59" t="s">
        <v>246</v>
      </c>
      <c r="B191" s="25"/>
      <c r="C191" s="41">
        <v>600</v>
      </c>
      <c r="D191" s="48">
        <v>200000</v>
      </c>
    </row>
    <row r="192" spans="1:4" ht="22.5" hidden="1" customHeight="1" x14ac:dyDescent="0.25">
      <c r="A192" s="3" t="s">
        <v>230</v>
      </c>
      <c r="B192" s="25" t="s">
        <v>213</v>
      </c>
      <c r="C192" s="41"/>
      <c r="D192" s="48"/>
    </row>
    <row r="193" spans="1:4" ht="28.5" hidden="1" customHeight="1" x14ac:dyDescent="0.25">
      <c r="A193" s="3" t="s">
        <v>230</v>
      </c>
      <c r="B193" s="25" t="s">
        <v>214</v>
      </c>
      <c r="C193" s="41"/>
      <c r="D193" s="48"/>
    </row>
    <row r="194" spans="1:4" ht="39" hidden="1" customHeight="1" x14ac:dyDescent="0.25">
      <c r="A194" s="3" t="s">
        <v>230</v>
      </c>
      <c r="B194" s="25" t="s">
        <v>215</v>
      </c>
      <c r="C194" s="41"/>
      <c r="D194" s="48"/>
    </row>
    <row r="195" spans="1:4" ht="30" customHeight="1" x14ac:dyDescent="0.25">
      <c r="A195" s="3" t="s">
        <v>368</v>
      </c>
      <c r="B195" s="25" t="s">
        <v>54</v>
      </c>
      <c r="C195" s="41"/>
      <c r="D195" s="48">
        <f>D196</f>
        <v>3316</v>
      </c>
    </row>
    <row r="196" spans="1:4" ht="36" customHeight="1" x14ac:dyDescent="0.25">
      <c r="A196" s="59" t="s">
        <v>246</v>
      </c>
      <c r="B196" s="25"/>
      <c r="C196" s="41">
        <v>600</v>
      </c>
      <c r="D196" s="48">
        <v>3316</v>
      </c>
    </row>
    <row r="197" spans="1:4" ht="57" hidden="1" customHeight="1" x14ac:dyDescent="0.25">
      <c r="A197" s="3" t="s">
        <v>195</v>
      </c>
      <c r="B197" s="25" t="s">
        <v>55</v>
      </c>
      <c r="C197" s="41"/>
      <c r="D197" s="48"/>
    </row>
    <row r="198" spans="1:4" ht="31.5" x14ac:dyDescent="0.25">
      <c r="A198" s="15" t="s">
        <v>98</v>
      </c>
      <c r="B198" s="24" t="s">
        <v>105</v>
      </c>
      <c r="C198" s="40"/>
      <c r="D198" s="20">
        <f>D199+D201</f>
        <v>300000</v>
      </c>
    </row>
    <row r="199" spans="1:4" x14ac:dyDescent="0.25">
      <c r="A199" s="3" t="s">
        <v>369</v>
      </c>
      <c r="B199" s="25" t="s">
        <v>152</v>
      </c>
      <c r="C199" s="41"/>
      <c r="D199" s="48">
        <f>D200</f>
        <v>300000</v>
      </c>
    </row>
    <row r="200" spans="1:4" ht="36.75" customHeight="1" x14ac:dyDescent="0.25">
      <c r="A200" s="59" t="s">
        <v>246</v>
      </c>
      <c r="B200" s="25"/>
      <c r="C200" s="41">
        <v>600</v>
      </c>
      <c r="D200" s="48">
        <v>300000</v>
      </c>
    </row>
    <row r="201" spans="1:4" ht="63" hidden="1" x14ac:dyDescent="0.25">
      <c r="A201" s="3" t="s">
        <v>196</v>
      </c>
      <c r="B201" s="5" t="s">
        <v>106</v>
      </c>
      <c r="C201" s="41"/>
      <c r="D201" s="48"/>
    </row>
    <row r="202" spans="1:4" ht="37.5" x14ac:dyDescent="0.3">
      <c r="A202" s="13" t="s">
        <v>107</v>
      </c>
      <c r="B202" s="23" t="s">
        <v>56</v>
      </c>
      <c r="C202" s="41"/>
      <c r="D202" s="49">
        <f>D203</f>
        <v>604000</v>
      </c>
    </row>
    <row r="203" spans="1:4" ht="31.5" x14ac:dyDescent="0.25">
      <c r="A203" s="15" t="s">
        <v>197</v>
      </c>
      <c r="B203" s="24" t="s">
        <v>57</v>
      </c>
      <c r="C203" s="40"/>
      <c r="D203" s="20">
        <f>D204</f>
        <v>604000</v>
      </c>
    </row>
    <row r="204" spans="1:4" x14ac:dyDescent="0.25">
      <c r="A204" s="3" t="s">
        <v>370</v>
      </c>
      <c r="B204" s="25" t="s">
        <v>153</v>
      </c>
      <c r="C204" s="41"/>
      <c r="D204" s="48">
        <f>D205+D206</f>
        <v>604000</v>
      </c>
    </row>
    <row r="205" spans="1:4" ht="29.25" customHeight="1" x14ac:dyDescent="0.25">
      <c r="A205" s="59" t="s">
        <v>247</v>
      </c>
      <c r="B205" s="25"/>
      <c r="C205" s="41">
        <v>200</v>
      </c>
      <c r="D205" s="48">
        <v>512000</v>
      </c>
    </row>
    <row r="206" spans="1:4" ht="15.75" customHeight="1" x14ac:dyDescent="0.25">
      <c r="A206" s="59" t="s">
        <v>249</v>
      </c>
      <c r="B206" s="24"/>
      <c r="C206" s="40">
        <v>800</v>
      </c>
      <c r="D206" s="20">
        <v>92000</v>
      </c>
    </row>
    <row r="207" spans="1:4" ht="0.75" hidden="1" customHeight="1" x14ac:dyDescent="0.25">
      <c r="A207" s="3"/>
      <c r="B207" s="25"/>
      <c r="C207" s="31"/>
      <c r="D207" s="48"/>
    </row>
    <row r="208" spans="1:4" ht="8.25" hidden="1" customHeight="1" x14ac:dyDescent="0.25">
      <c r="A208" s="59"/>
      <c r="B208" s="25"/>
      <c r="C208" s="31"/>
      <c r="D208" s="48"/>
    </row>
    <row r="209" spans="1:4" ht="9" hidden="1" customHeight="1" x14ac:dyDescent="0.25">
      <c r="A209" s="3"/>
      <c r="B209" s="5"/>
      <c r="C209" s="41"/>
      <c r="D209" s="48"/>
    </row>
    <row r="210" spans="1:4" ht="23.25" hidden="1" customHeight="1" x14ac:dyDescent="0.25">
      <c r="A210" s="3"/>
      <c r="B210" s="5"/>
      <c r="C210" s="41"/>
      <c r="D210" s="48"/>
    </row>
    <row r="211" spans="1:4" ht="45" customHeight="1" x14ac:dyDescent="0.3">
      <c r="A211" s="13" t="s">
        <v>84</v>
      </c>
      <c r="B211" s="23" t="s">
        <v>58</v>
      </c>
      <c r="C211" s="31"/>
      <c r="D211" s="49">
        <f>D212+D219+D224</f>
        <v>21117750</v>
      </c>
    </row>
    <row r="212" spans="1:4" ht="39.75" customHeight="1" x14ac:dyDescent="0.25">
      <c r="A212" s="15" t="s">
        <v>303</v>
      </c>
      <c r="B212" s="24" t="s">
        <v>59</v>
      </c>
      <c r="C212" s="43"/>
      <c r="D212" s="20">
        <f>D213+D215+D217</f>
        <v>3560000</v>
      </c>
    </row>
    <row r="213" spans="1:4" ht="31.5" x14ac:dyDescent="0.25">
      <c r="A213" s="3" t="s">
        <v>371</v>
      </c>
      <c r="B213" s="25" t="s">
        <v>207</v>
      </c>
      <c r="C213" s="31"/>
      <c r="D213" s="48">
        <f>D214</f>
        <v>2000000</v>
      </c>
    </row>
    <row r="214" spans="1:4" ht="16.5" customHeight="1" x14ac:dyDescent="0.25">
      <c r="A214" s="59" t="s">
        <v>249</v>
      </c>
      <c r="B214" s="25"/>
      <c r="C214" s="31">
        <v>800</v>
      </c>
      <c r="D214" s="48">
        <v>2000000</v>
      </c>
    </row>
    <row r="215" spans="1:4" ht="15" customHeight="1" x14ac:dyDescent="0.25">
      <c r="A215" s="3" t="s">
        <v>372</v>
      </c>
      <c r="B215" s="25" t="s">
        <v>278</v>
      </c>
      <c r="C215" s="31"/>
      <c r="D215" s="48">
        <f>D216</f>
        <v>400000</v>
      </c>
    </row>
    <row r="216" spans="1:4" ht="15" customHeight="1" x14ac:dyDescent="0.25">
      <c r="A216" s="59" t="s">
        <v>249</v>
      </c>
      <c r="B216" s="25"/>
      <c r="C216" s="31">
        <v>800</v>
      </c>
      <c r="D216" s="48">
        <v>400000</v>
      </c>
    </row>
    <row r="217" spans="1:4" ht="32.25" customHeight="1" x14ac:dyDescent="0.25">
      <c r="A217" s="3" t="s">
        <v>373</v>
      </c>
      <c r="B217" s="25" t="s">
        <v>279</v>
      </c>
      <c r="C217" s="31"/>
      <c r="D217" s="48">
        <f>D218</f>
        <v>1160000</v>
      </c>
    </row>
    <row r="218" spans="1:4" ht="15.75" customHeight="1" x14ac:dyDescent="0.25">
      <c r="A218" s="59" t="s">
        <v>249</v>
      </c>
      <c r="B218" s="25"/>
      <c r="C218" s="31">
        <v>800</v>
      </c>
      <c r="D218" s="48">
        <f>1000000+160000</f>
        <v>1160000</v>
      </c>
    </row>
    <row r="219" spans="1:4" ht="34.5" customHeight="1" x14ac:dyDescent="0.25">
      <c r="A219" s="60" t="s">
        <v>302</v>
      </c>
      <c r="B219" s="24" t="s">
        <v>280</v>
      </c>
      <c r="C219" s="43"/>
      <c r="D219" s="20">
        <f>D220+D222</f>
        <v>16357750</v>
      </c>
    </row>
    <row r="220" spans="1:4" ht="29.25" customHeight="1" x14ac:dyDescent="0.25">
      <c r="A220" s="59" t="s">
        <v>374</v>
      </c>
      <c r="B220" s="26" t="s">
        <v>281</v>
      </c>
      <c r="C220" s="31"/>
      <c r="D220" s="48">
        <f>D221</f>
        <v>2131000</v>
      </c>
    </row>
    <row r="221" spans="1:4" ht="23.25" customHeight="1" x14ac:dyDescent="0.25">
      <c r="A221" s="59" t="s">
        <v>247</v>
      </c>
      <c r="B221" s="27"/>
      <c r="C221" s="31">
        <v>200</v>
      </c>
      <c r="D221" s="48">
        <v>2131000</v>
      </c>
    </row>
    <row r="222" spans="1:4" ht="30.75" customHeight="1" x14ac:dyDescent="0.25">
      <c r="A222" s="59" t="s">
        <v>375</v>
      </c>
      <c r="B222" s="27" t="s">
        <v>285</v>
      </c>
      <c r="C222" s="31"/>
      <c r="D222" s="48">
        <f>D223</f>
        <v>14226750</v>
      </c>
    </row>
    <row r="223" spans="1:4" ht="33.75" customHeight="1" x14ac:dyDescent="0.25">
      <c r="A223" s="59" t="s">
        <v>286</v>
      </c>
      <c r="B223" s="27"/>
      <c r="C223" s="31">
        <v>400</v>
      </c>
      <c r="D223" s="48">
        <v>14226750</v>
      </c>
    </row>
    <row r="224" spans="1:4" ht="36" customHeight="1" x14ac:dyDescent="0.25">
      <c r="A224" s="60" t="s">
        <v>283</v>
      </c>
      <c r="B224" s="24" t="s">
        <v>282</v>
      </c>
      <c r="C224" s="43"/>
      <c r="D224" s="20">
        <f>D225</f>
        <v>1200000</v>
      </c>
    </row>
    <row r="225" spans="1:4" ht="30.75" customHeight="1" x14ac:dyDescent="0.25">
      <c r="A225" s="59" t="s">
        <v>376</v>
      </c>
      <c r="B225" s="27" t="s">
        <v>284</v>
      </c>
      <c r="C225" s="31"/>
      <c r="D225" s="48">
        <f>D226</f>
        <v>1200000</v>
      </c>
    </row>
    <row r="226" spans="1:4" ht="13.5" customHeight="1" x14ac:dyDescent="0.25">
      <c r="A226" s="59" t="s">
        <v>247</v>
      </c>
      <c r="B226" s="27"/>
      <c r="C226" s="31">
        <v>200</v>
      </c>
      <c r="D226" s="48">
        <v>1200000</v>
      </c>
    </row>
    <row r="227" spans="1:4" ht="36.950000000000003" customHeight="1" x14ac:dyDescent="0.3">
      <c r="A227" s="13" t="s">
        <v>306</v>
      </c>
      <c r="B227" s="23" t="s">
        <v>60</v>
      </c>
      <c r="C227" s="31"/>
      <c r="D227" s="49">
        <f>D228</f>
        <v>100000</v>
      </c>
    </row>
    <row r="228" spans="1:4" ht="38.25" customHeight="1" x14ac:dyDescent="0.25">
      <c r="A228" s="15" t="s">
        <v>108</v>
      </c>
      <c r="B228" s="24" t="s">
        <v>61</v>
      </c>
      <c r="C228" s="43"/>
      <c r="D228" s="20">
        <f>D229+D231</f>
        <v>100000</v>
      </c>
    </row>
    <row r="229" spans="1:4" ht="31.5" x14ac:dyDescent="0.25">
      <c r="A229" s="3" t="s">
        <v>377</v>
      </c>
      <c r="B229" s="25" t="s">
        <v>157</v>
      </c>
      <c r="C229" s="31"/>
      <c r="D229" s="48">
        <f>D230</f>
        <v>100000</v>
      </c>
    </row>
    <row r="230" spans="1:4" ht="15" customHeight="1" x14ac:dyDescent="0.25">
      <c r="A230" s="59" t="s">
        <v>249</v>
      </c>
      <c r="B230" s="25"/>
      <c r="C230" s="31">
        <v>800</v>
      </c>
      <c r="D230" s="48">
        <v>100000</v>
      </c>
    </row>
    <row r="231" spans="1:4" ht="78.75" hidden="1" x14ac:dyDescent="0.25">
      <c r="A231" s="3" t="s">
        <v>206</v>
      </c>
      <c r="B231" s="25" t="s">
        <v>109</v>
      </c>
      <c r="C231" s="31"/>
      <c r="D231" s="48"/>
    </row>
    <row r="232" spans="1:4" ht="37.5" x14ac:dyDescent="0.3">
      <c r="A232" s="13" t="s">
        <v>198</v>
      </c>
      <c r="B232" s="23" t="s">
        <v>62</v>
      </c>
      <c r="C232" s="31"/>
      <c r="D232" s="49">
        <f>D233+D236+D239+D244+D247</f>
        <v>10018000</v>
      </c>
    </row>
    <row r="233" spans="1:4" ht="31.5" x14ac:dyDescent="0.25">
      <c r="A233" s="15" t="s">
        <v>101</v>
      </c>
      <c r="B233" s="24" t="s">
        <v>63</v>
      </c>
      <c r="C233" s="43"/>
      <c r="D233" s="20">
        <f>D234</f>
        <v>60000</v>
      </c>
    </row>
    <row r="234" spans="1:4" ht="20.25" customHeight="1" x14ac:dyDescent="0.25">
      <c r="A234" s="3" t="s">
        <v>311</v>
      </c>
      <c r="B234" s="25" t="s">
        <v>158</v>
      </c>
      <c r="C234" s="31"/>
      <c r="D234" s="48">
        <f>D235</f>
        <v>60000</v>
      </c>
    </row>
    <row r="235" spans="1:4" x14ac:dyDescent="0.25">
      <c r="A235" s="59" t="s">
        <v>247</v>
      </c>
      <c r="B235" s="25"/>
      <c r="C235" s="31">
        <v>200</v>
      </c>
      <c r="D235" s="48">
        <v>60000</v>
      </c>
    </row>
    <row r="236" spans="1:4" ht="31.5" x14ac:dyDescent="0.25">
      <c r="A236" s="15" t="s">
        <v>102</v>
      </c>
      <c r="B236" s="28" t="s">
        <v>64</v>
      </c>
      <c r="C236" s="43"/>
      <c r="D236" s="20">
        <f>D237</f>
        <v>400000</v>
      </c>
    </row>
    <row r="237" spans="1:4" ht="31.5" x14ac:dyDescent="0.25">
      <c r="A237" s="3" t="s">
        <v>378</v>
      </c>
      <c r="B237" s="25" t="s">
        <v>159</v>
      </c>
      <c r="C237" s="31"/>
      <c r="D237" s="48">
        <f>D238</f>
        <v>400000</v>
      </c>
    </row>
    <row r="238" spans="1:4" ht="22.5" customHeight="1" x14ac:dyDescent="0.25">
      <c r="A238" s="59" t="s">
        <v>247</v>
      </c>
      <c r="B238" s="25"/>
      <c r="C238" s="31">
        <v>200</v>
      </c>
      <c r="D238" s="48">
        <v>400000</v>
      </c>
    </row>
    <row r="239" spans="1:4" ht="34.5" customHeight="1" x14ac:dyDescent="0.25">
      <c r="A239" s="60" t="s">
        <v>295</v>
      </c>
      <c r="B239" s="45" t="s">
        <v>296</v>
      </c>
      <c r="C239" s="43"/>
      <c r="D239" s="20">
        <f>D240</f>
        <v>6178000</v>
      </c>
    </row>
    <row r="240" spans="1:4" x14ac:dyDescent="0.25">
      <c r="A240" s="3" t="s">
        <v>379</v>
      </c>
      <c r="B240" s="25" t="s">
        <v>160</v>
      </c>
      <c r="C240" s="31"/>
      <c r="D240" s="48">
        <f>D241+D242+D243</f>
        <v>6178000</v>
      </c>
    </row>
    <row r="241" spans="1:4" ht="47.25" x14ac:dyDescent="0.25">
      <c r="A241" s="59" t="s">
        <v>248</v>
      </c>
      <c r="B241" s="25"/>
      <c r="C241" s="31">
        <v>100</v>
      </c>
      <c r="D241" s="48">
        <v>555871</v>
      </c>
    </row>
    <row r="242" spans="1:4" x14ac:dyDescent="0.25">
      <c r="A242" s="59" t="s">
        <v>247</v>
      </c>
      <c r="B242" s="25"/>
      <c r="C242" s="31">
        <v>200</v>
      </c>
      <c r="D242" s="48">
        <v>5556129</v>
      </c>
    </row>
    <row r="243" spans="1:4" x14ac:dyDescent="0.25">
      <c r="A243" s="59" t="s">
        <v>249</v>
      </c>
      <c r="B243" s="25"/>
      <c r="C243" s="31">
        <v>800</v>
      </c>
      <c r="D243" s="48">
        <v>66000</v>
      </c>
    </row>
    <row r="244" spans="1:4" ht="31.5" x14ac:dyDescent="0.25">
      <c r="A244" s="60" t="s">
        <v>289</v>
      </c>
      <c r="B244" s="45" t="s">
        <v>287</v>
      </c>
      <c r="C244" s="43"/>
      <c r="D244" s="20">
        <f>D245</f>
        <v>180000</v>
      </c>
    </row>
    <row r="245" spans="1:4" ht="22.5" customHeight="1" x14ac:dyDescent="0.25">
      <c r="A245" s="59" t="s">
        <v>380</v>
      </c>
      <c r="B245" s="25" t="s">
        <v>288</v>
      </c>
      <c r="C245" s="31"/>
      <c r="D245" s="48">
        <f>D246</f>
        <v>180000</v>
      </c>
    </row>
    <row r="246" spans="1:4" ht="26.25" customHeight="1" x14ac:dyDescent="0.25">
      <c r="A246" s="59" t="s">
        <v>247</v>
      </c>
      <c r="B246" s="25"/>
      <c r="C246" s="31">
        <v>200</v>
      </c>
      <c r="D246" s="48">
        <v>180000</v>
      </c>
    </row>
    <row r="247" spans="1:4" ht="30.75" customHeight="1" x14ac:dyDescent="0.25">
      <c r="A247" s="15" t="s">
        <v>405</v>
      </c>
      <c r="B247" s="45" t="s">
        <v>406</v>
      </c>
      <c r="C247" s="43"/>
      <c r="D247" s="20">
        <f>D248</f>
        <v>3200000</v>
      </c>
    </row>
    <row r="248" spans="1:4" ht="33.75" customHeight="1" x14ac:dyDescent="0.25">
      <c r="A248" s="3" t="s">
        <v>407</v>
      </c>
      <c r="B248" s="27" t="s">
        <v>408</v>
      </c>
      <c r="C248" s="31"/>
      <c r="D248" s="48">
        <f>D249+D250</f>
        <v>3200000</v>
      </c>
    </row>
    <row r="249" spans="1:4" ht="33.75" customHeight="1" x14ac:dyDescent="0.25">
      <c r="A249" s="59" t="s">
        <v>248</v>
      </c>
      <c r="B249" s="27"/>
      <c r="C249" s="31">
        <v>100</v>
      </c>
      <c r="D249" s="48">
        <v>2000000</v>
      </c>
    </row>
    <row r="250" spans="1:4" ht="24" customHeight="1" x14ac:dyDescent="0.25">
      <c r="A250" s="59" t="s">
        <v>247</v>
      </c>
      <c r="B250" s="27"/>
      <c r="C250" s="31">
        <v>200</v>
      </c>
      <c r="D250" s="48">
        <v>1200000</v>
      </c>
    </row>
    <row r="251" spans="1:4" ht="37.5" x14ac:dyDescent="0.3">
      <c r="A251" s="13" t="s">
        <v>99</v>
      </c>
      <c r="B251" s="29" t="s">
        <v>65</v>
      </c>
      <c r="C251" s="31"/>
      <c r="D251" s="49">
        <f>D252</f>
        <v>1440000</v>
      </c>
    </row>
    <row r="252" spans="1:4" ht="31.5" x14ac:dyDescent="0.25">
      <c r="A252" s="15" t="s">
        <v>154</v>
      </c>
      <c r="B252" s="24" t="s">
        <v>66</v>
      </c>
      <c r="C252" s="43"/>
      <c r="D252" s="20">
        <f>D253</f>
        <v>1440000</v>
      </c>
    </row>
    <row r="253" spans="1:4" x14ac:dyDescent="0.25">
      <c r="A253" s="3" t="s">
        <v>381</v>
      </c>
      <c r="B253" s="25" t="s">
        <v>161</v>
      </c>
      <c r="C253" s="31"/>
      <c r="D253" s="48">
        <f>D254</f>
        <v>1440000</v>
      </c>
    </row>
    <row r="254" spans="1:4" ht="36.75" customHeight="1" x14ac:dyDescent="0.25">
      <c r="A254" s="59" t="s">
        <v>246</v>
      </c>
      <c r="B254" s="27"/>
      <c r="C254" s="31">
        <v>600</v>
      </c>
      <c r="D254" s="48">
        <f>1600000-160000</f>
        <v>1440000</v>
      </c>
    </row>
    <row r="255" spans="1:4" ht="37.5" x14ac:dyDescent="0.3">
      <c r="A255" s="13" t="s">
        <v>93</v>
      </c>
      <c r="B255" s="23" t="s">
        <v>67</v>
      </c>
      <c r="C255" s="31"/>
      <c r="D255" s="49">
        <f>D256+D264</f>
        <v>19521300</v>
      </c>
    </row>
    <row r="256" spans="1:4" ht="31.5" x14ac:dyDescent="0.25">
      <c r="A256" s="15" t="s">
        <v>94</v>
      </c>
      <c r="B256" s="24" t="s">
        <v>68</v>
      </c>
      <c r="C256" s="43"/>
      <c r="D256" s="20">
        <f>D257+D260+D262</f>
        <v>15984000</v>
      </c>
    </row>
    <row r="257" spans="1:4" ht="32.25" customHeight="1" x14ac:dyDescent="0.25">
      <c r="A257" s="3" t="s">
        <v>382</v>
      </c>
      <c r="B257" s="25" t="s">
        <v>162</v>
      </c>
      <c r="C257" s="31"/>
      <c r="D257" s="48">
        <f>D258+D259</f>
        <v>1264908</v>
      </c>
    </row>
    <row r="258" spans="1:4" x14ac:dyDescent="0.25">
      <c r="A258" s="59" t="s">
        <v>247</v>
      </c>
      <c r="B258" s="25"/>
      <c r="C258" s="31">
        <v>200</v>
      </c>
      <c r="D258" s="48">
        <v>464908</v>
      </c>
    </row>
    <row r="259" spans="1:4" ht="19.5" customHeight="1" x14ac:dyDescent="0.25">
      <c r="A259" s="59" t="s">
        <v>249</v>
      </c>
      <c r="B259" s="25"/>
      <c r="C259" s="31">
        <v>800</v>
      </c>
      <c r="D259" s="48">
        <v>800000</v>
      </c>
    </row>
    <row r="260" spans="1:4" ht="28.5" customHeight="1" x14ac:dyDescent="0.25">
      <c r="A260" s="3" t="s">
        <v>383</v>
      </c>
      <c r="B260" s="25" t="s">
        <v>163</v>
      </c>
      <c r="C260" s="31"/>
      <c r="D260" s="48">
        <f>D261</f>
        <v>2346092</v>
      </c>
    </row>
    <row r="261" spans="1:4" x14ac:dyDescent="0.25">
      <c r="A261" s="59" t="s">
        <v>250</v>
      </c>
      <c r="B261" s="25"/>
      <c r="C261" s="31">
        <v>500</v>
      </c>
      <c r="D261" s="48">
        <v>2346092</v>
      </c>
    </row>
    <row r="262" spans="1:4" x14ac:dyDescent="0.25">
      <c r="A262" s="3" t="s">
        <v>384</v>
      </c>
      <c r="B262" s="25" t="s">
        <v>293</v>
      </c>
      <c r="C262" s="31"/>
      <c r="D262" s="48">
        <f>D263</f>
        <v>12373000</v>
      </c>
    </row>
    <row r="263" spans="1:4" x14ac:dyDescent="0.25">
      <c r="A263" s="59" t="s">
        <v>249</v>
      </c>
      <c r="B263" s="25"/>
      <c r="C263" s="31">
        <v>800</v>
      </c>
      <c r="D263" s="48">
        <v>12373000</v>
      </c>
    </row>
    <row r="264" spans="1:4" ht="31.5" x14ac:dyDescent="0.25">
      <c r="A264" s="15" t="s">
        <v>204</v>
      </c>
      <c r="B264" s="24" t="s">
        <v>69</v>
      </c>
      <c r="C264" s="43"/>
      <c r="D264" s="20">
        <f>D265+D267+D268+D270</f>
        <v>3537300</v>
      </c>
    </row>
    <row r="265" spans="1:4" ht="29.25" customHeight="1" x14ac:dyDescent="0.25">
      <c r="A265" s="3" t="s">
        <v>385</v>
      </c>
      <c r="B265" s="25" t="s">
        <v>164</v>
      </c>
      <c r="C265" s="31"/>
      <c r="D265" s="48">
        <f>D266</f>
        <v>3500000</v>
      </c>
    </row>
    <row r="266" spans="1:4" x14ac:dyDescent="0.25">
      <c r="A266" s="59" t="s">
        <v>249</v>
      </c>
      <c r="B266" s="25"/>
      <c r="C266" s="31">
        <v>800</v>
      </c>
      <c r="D266" s="48">
        <v>3500000</v>
      </c>
    </row>
    <row r="267" spans="1:4" ht="105.75" hidden="1" customHeight="1" x14ac:dyDescent="0.25">
      <c r="A267" s="3" t="s">
        <v>231</v>
      </c>
      <c r="B267" s="25" t="s">
        <v>110</v>
      </c>
      <c r="C267" s="31"/>
      <c r="D267" s="48"/>
    </row>
    <row r="268" spans="1:4" ht="34.5" customHeight="1" x14ac:dyDescent="0.25">
      <c r="A268" s="3" t="s">
        <v>386</v>
      </c>
      <c r="B268" s="25" t="s">
        <v>111</v>
      </c>
      <c r="C268" s="31"/>
      <c r="D268" s="48">
        <f>D269</f>
        <v>300</v>
      </c>
    </row>
    <row r="269" spans="1:4" x14ac:dyDescent="0.25">
      <c r="A269" s="59" t="s">
        <v>249</v>
      </c>
      <c r="B269" s="25"/>
      <c r="C269" s="31">
        <v>800</v>
      </c>
      <c r="D269" s="48">
        <v>300</v>
      </c>
    </row>
    <row r="270" spans="1:4" ht="32.25" customHeight="1" x14ac:dyDescent="0.25">
      <c r="A270" s="3" t="s">
        <v>387</v>
      </c>
      <c r="B270" s="25" t="s">
        <v>112</v>
      </c>
      <c r="C270" s="31"/>
      <c r="D270" s="48">
        <f>D271</f>
        <v>37000</v>
      </c>
    </row>
    <row r="271" spans="1:4" x14ac:dyDescent="0.25">
      <c r="A271" s="59" t="s">
        <v>249</v>
      </c>
      <c r="B271" s="27"/>
      <c r="C271" s="31">
        <v>800</v>
      </c>
      <c r="D271" s="48">
        <v>37000</v>
      </c>
    </row>
    <row r="272" spans="1:4" ht="37.5" x14ac:dyDescent="0.3">
      <c r="A272" s="13" t="s">
        <v>89</v>
      </c>
      <c r="B272" s="29" t="s">
        <v>70</v>
      </c>
      <c r="C272" s="31"/>
      <c r="D272" s="49">
        <f>D273+D278</f>
        <v>274400</v>
      </c>
    </row>
    <row r="273" spans="1:4" ht="31.5" x14ac:dyDescent="0.25">
      <c r="A273" s="15" t="s">
        <v>90</v>
      </c>
      <c r="B273" s="24" t="s">
        <v>71</v>
      </c>
      <c r="C273" s="43"/>
      <c r="D273" s="20">
        <f>D274+D276</f>
        <v>24400</v>
      </c>
    </row>
    <row r="274" spans="1:4" ht="54.75" customHeight="1" x14ac:dyDescent="0.25">
      <c r="A274" s="3" t="s">
        <v>309</v>
      </c>
      <c r="B274" s="30" t="s">
        <v>165</v>
      </c>
      <c r="C274" s="31"/>
      <c r="D274" s="48">
        <f>D275</f>
        <v>11200</v>
      </c>
    </row>
    <row r="275" spans="1:4" ht="17.25" customHeight="1" x14ac:dyDescent="0.25">
      <c r="A275" s="59" t="s">
        <v>249</v>
      </c>
      <c r="B275" s="30"/>
      <c r="C275" s="31">
        <v>800</v>
      </c>
      <c r="D275" s="48">
        <v>11200</v>
      </c>
    </row>
    <row r="276" spans="1:4" ht="43.5" customHeight="1" x14ac:dyDescent="0.25">
      <c r="A276" s="3" t="s">
        <v>388</v>
      </c>
      <c r="B276" s="25" t="s">
        <v>166</v>
      </c>
      <c r="C276" s="31"/>
      <c r="D276" s="48">
        <f>D277</f>
        <v>13200</v>
      </c>
    </row>
    <row r="277" spans="1:4" ht="18" customHeight="1" x14ac:dyDescent="0.25">
      <c r="A277" s="59" t="s">
        <v>249</v>
      </c>
      <c r="B277" s="25"/>
      <c r="C277" s="31">
        <v>800</v>
      </c>
      <c r="D277" s="48">
        <v>13200</v>
      </c>
    </row>
    <row r="278" spans="1:4" ht="37.5" customHeight="1" x14ac:dyDescent="0.25">
      <c r="A278" s="15" t="s">
        <v>299</v>
      </c>
      <c r="B278" s="45" t="s">
        <v>300</v>
      </c>
      <c r="C278" s="43"/>
      <c r="D278" s="20">
        <f>D279</f>
        <v>250000</v>
      </c>
    </row>
    <row r="279" spans="1:4" ht="15.75" customHeight="1" x14ac:dyDescent="0.25">
      <c r="A279" s="3" t="s">
        <v>389</v>
      </c>
      <c r="B279" s="25" t="s">
        <v>301</v>
      </c>
      <c r="C279" s="31"/>
      <c r="D279" s="48">
        <f>D280</f>
        <v>250000</v>
      </c>
    </row>
    <row r="280" spans="1:4" ht="19.5" customHeight="1" x14ac:dyDescent="0.25">
      <c r="A280" s="59" t="s">
        <v>249</v>
      </c>
      <c r="B280" s="27"/>
      <c r="C280" s="31">
        <v>800</v>
      </c>
      <c r="D280" s="48">
        <v>250000</v>
      </c>
    </row>
    <row r="281" spans="1:4" ht="37.5" x14ac:dyDescent="0.3">
      <c r="A281" s="13" t="s">
        <v>91</v>
      </c>
      <c r="B281" s="23" t="s">
        <v>72</v>
      </c>
      <c r="C281" s="31"/>
      <c r="D281" s="49">
        <f>D282</f>
        <v>86100</v>
      </c>
    </row>
    <row r="282" spans="1:4" ht="31.5" x14ac:dyDescent="0.25">
      <c r="A282" s="15" t="s">
        <v>92</v>
      </c>
      <c r="B282" s="24" t="s">
        <v>73</v>
      </c>
      <c r="C282" s="43"/>
      <c r="D282" s="20">
        <f>D283+D285</f>
        <v>86100</v>
      </c>
    </row>
    <row r="283" spans="1:4" ht="15" customHeight="1" x14ac:dyDescent="0.25">
      <c r="A283" s="61" t="s">
        <v>390</v>
      </c>
      <c r="B283" s="11" t="s">
        <v>167</v>
      </c>
      <c r="C283" s="31"/>
      <c r="D283" s="48">
        <f>D284</f>
        <v>86100</v>
      </c>
    </row>
    <row r="284" spans="1:4" ht="30" customHeight="1" x14ac:dyDescent="0.25">
      <c r="A284" s="59" t="s">
        <v>246</v>
      </c>
      <c r="B284" s="31"/>
      <c r="C284" s="31">
        <v>600</v>
      </c>
      <c r="D284" s="48">
        <v>86100</v>
      </c>
    </row>
    <row r="285" spans="1:4" ht="78.75" hidden="1" x14ac:dyDescent="0.25">
      <c r="A285" s="3" t="s">
        <v>232</v>
      </c>
      <c r="B285" s="32">
        <v>1970150</v>
      </c>
      <c r="C285" s="31"/>
      <c r="D285" s="48"/>
    </row>
    <row r="286" spans="1:4" ht="37.5" x14ac:dyDescent="0.3">
      <c r="A286" s="13" t="s">
        <v>100</v>
      </c>
      <c r="B286" s="33" t="s">
        <v>74</v>
      </c>
      <c r="C286" s="31"/>
      <c r="D286" s="49">
        <f>D287</f>
        <v>5310000</v>
      </c>
    </row>
    <row r="287" spans="1:4" ht="31.5" x14ac:dyDescent="0.25">
      <c r="A287" s="15" t="s">
        <v>203</v>
      </c>
      <c r="B287" s="24" t="s">
        <v>75</v>
      </c>
      <c r="C287" s="43"/>
      <c r="D287" s="20">
        <f>D288+D290+D292+D293+D294+D295</f>
        <v>5310000</v>
      </c>
    </row>
    <row r="288" spans="1:4" ht="31.5" x14ac:dyDescent="0.25">
      <c r="A288" s="3" t="s">
        <v>391</v>
      </c>
      <c r="B288" s="31" t="s">
        <v>168</v>
      </c>
      <c r="C288" s="31"/>
      <c r="D288" s="48">
        <f>D289</f>
        <v>210000</v>
      </c>
    </row>
    <row r="289" spans="1:4" x14ac:dyDescent="0.25">
      <c r="A289" s="59" t="s">
        <v>250</v>
      </c>
      <c r="B289" s="31"/>
      <c r="C289" s="31">
        <v>500</v>
      </c>
      <c r="D289" s="48">
        <v>210000</v>
      </c>
    </row>
    <row r="290" spans="1:4" x14ac:dyDescent="0.25">
      <c r="A290" s="3" t="s">
        <v>392</v>
      </c>
      <c r="B290" s="31" t="s">
        <v>169</v>
      </c>
      <c r="C290" s="31"/>
      <c r="D290" s="48">
        <f>D291</f>
        <v>700000</v>
      </c>
    </row>
    <row r="291" spans="1:4" ht="14.25" customHeight="1" x14ac:dyDescent="0.25">
      <c r="A291" s="59" t="s">
        <v>247</v>
      </c>
      <c r="B291" s="31"/>
      <c r="C291" s="31">
        <v>200</v>
      </c>
      <c r="D291" s="48">
        <v>700000</v>
      </c>
    </row>
    <row r="292" spans="1:4" ht="63" hidden="1" x14ac:dyDescent="0.25">
      <c r="A292" s="3" t="s">
        <v>233</v>
      </c>
      <c r="B292" s="31" t="s">
        <v>218</v>
      </c>
      <c r="C292" s="31"/>
      <c r="D292" s="48"/>
    </row>
    <row r="293" spans="1:4" ht="21.75" hidden="1" customHeight="1" x14ac:dyDescent="0.25">
      <c r="A293" s="3" t="s">
        <v>233</v>
      </c>
      <c r="B293" s="31" t="s">
        <v>219</v>
      </c>
      <c r="C293" s="31"/>
      <c r="D293" s="48"/>
    </row>
    <row r="294" spans="1:4" ht="19.5" hidden="1" customHeight="1" x14ac:dyDescent="0.25">
      <c r="A294" s="3" t="s">
        <v>233</v>
      </c>
      <c r="B294" s="31" t="s">
        <v>220</v>
      </c>
      <c r="C294" s="31"/>
      <c r="D294" s="48"/>
    </row>
    <row r="295" spans="1:4" ht="15.75" customHeight="1" x14ac:dyDescent="0.25">
      <c r="A295" s="3" t="s">
        <v>393</v>
      </c>
      <c r="B295" s="31" t="s">
        <v>292</v>
      </c>
      <c r="C295" s="31"/>
      <c r="D295" s="48">
        <f>D296</f>
        <v>4400000</v>
      </c>
    </row>
    <row r="296" spans="1:4" x14ac:dyDescent="0.25">
      <c r="A296" s="59" t="s">
        <v>247</v>
      </c>
      <c r="B296" s="31"/>
      <c r="C296" s="31">
        <v>200</v>
      </c>
      <c r="D296" s="48">
        <v>4400000</v>
      </c>
    </row>
    <row r="297" spans="1:4" ht="18.75" x14ac:dyDescent="0.3">
      <c r="A297" s="13" t="s">
        <v>0</v>
      </c>
      <c r="B297" s="33"/>
      <c r="C297" s="31"/>
      <c r="D297" s="49">
        <f>D298+D331</f>
        <v>84762136</v>
      </c>
    </row>
    <row r="298" spans="1:4" ht="18.75" x14ac:dyDescent="0.3">
      <c r="A298" s="62" t="s">
        <v>0</v>
      </c>
      <c r="B298" s="31"/>
      <c r="C298" s="31"/>
      <c r="D298" s="48">
        <f>D299+D301+D311+D314+D318+D321+D323+D326+D316</f>
        <v>32088776</v>
      </c>
    </row>
    <row r="299" spans="1:4" x14ac:dyDescent="0.25">
      <c r="A299" s="3" t="s">
        <v>394</v>
      </c>
      <c r="B299" s="31" t="s">
        <v>171</v>
      </c>
      <c r="C299" s="31"/>
      <c r="D299" s="48">
        <f>D300</f>
        <v>1455697</v>
      </c>
    </row>
    <row r="300" spans="1:4" ht="47.25" x14ac:dyDescent="0.25">
      <c r="A300" s="59" t="s">
        <v>248</v>
      </c>
      <c r="B300" s="31"/>
      <c r="C300" s="31">
        <v>100</v>
      </c>
      <c r="D300" s="48">
        <v>1455697</v>
      </c>
    </row>
    <row r="301" spans="1:4" x14ac:dyDescent="0.25">
      <c r="A301" s="3" t="s">
        <v>395</v>
      </c>
      <c r="B301" s="31" t="s">
        <v>172</v>
      </c>
      <c r="C301" s="31"/>
      <c r="D301" s="48">
        <f>D302+D303+D304</f>
        <v>26777592</v>
      </c>
    </row>
    <row r="302" spans="1:4" ht="47.25" x14ac:dyDescent="0.25">
      <c r="A302" s="59" t="s">
        <v>248</v>
      </c>
      <c r="B302" s="31"/>
      <c r="C302" s="31">
        <v>100</v>
      </c>
      <c r="D302" s="48">
        <v>23633362</v>
      </c>
    </row>
    <row r="303" spans="1:4" x14ac:dyDescent="0.25">
      <c r="A303" s="59" t="s">
        <v>247</v>
      </c>
      <c r="B303" s="31"/>
      <c r="C303" s="31">
        <v>200</v>
      </c>
      <c r="D303" s="48">
        <v>2982230</v>
      </c>
    </row>
    <row r="304" spans="1:4" x14ac:dyDescent="0.25">
      <c r="A304" s="59" t="s">
        <v>249</v>
      </c>
      <c r="B304" s="31"/>
      <c r="C304" s="31">
        <v>800</v>
      </c>
      <c r="D304" s="48">
        <v>162000</v>
      </c>
    </row>
    <row r="305" spans="1:4" ht="0.75" hidden="1" customHeight="1" x14ac:dyDescent="0.25">
      <c r="A305" s="3" t="s">
        <v>234</v>
      </c>
      <c r="B305" s="31" t="s">
        <v>224</v>
      </c>
      <c r="C305" s="31"/>
      <c r="D305" s="48"/>
    </row>
    <row r="306" spans="1:4" ht="47.25" hidden="1" x14ac:dyDescent="0.25">
      <c r="A306" s="3" t="s">
        <v>234</v>
      </c>
      <c r="B306" s="31" t="s">
        <v>225</v>
      </c>
      <c r="C306" s="31"/>
      <c r="D306" s="48"/>
    </row>
    <row r="307" spans="1:4" ht="47.25" hidden="1" x14ac:dyDescent="0.25">
      <c r="A307" s="3" t="s">
        <v>235</v>
      </c>
      <c r="B307" s="31" t="s">
        <v>226</v>
      </c>
      <c r="C307" s="31"/>
      <c r="D307" s="48"/>
    </row>
    <row r="308" spans="1:4" ht="31.5" hidden="1" x14ac:dyDescent="0.25">
      <c r="A308" s="3" t="s">
        <v>236</v>
      </c>
      <c r="B308" s="31" t="s">
        <v>221</v>
      </c>
      <c r="C308" s="31"/>
      <c r="D308" s="48"/>
    </row>
    <row r="309" spans="1:4" ht="31.5" hidden="1" x14ac:dyDescent="0.25">
      <c r="A309" s="3" t="s">
        <v>237</v>
      </c>
      <c r="B309" s="31" t="s">
        <v>222</v>
      </c>
      <c r="C309" s="31"/>
      <c r="D309" s="48"/>
    </row>
    <row r="310" spans="1:4" ht="31.5" hidden="1" x14ac:dyDescent="0.25">
      <c r="A310" s="3" t="s">
        <v>238</v>
      </c>
      <c r="B310" s="31" t="s">
        <v>223</v>
      </c>
      <c r="C310" s="31"/>
      <c r="D310" s="48"/>
    </row>
    <row r="311" spans="1:4" x14ac:dyDescent="0.25">
      <c r="A311" s="3" t="s">
        <v>396</v>
      </c>
      <c r="B311" s="31" t="s">
        <v>175</v>
      </c>
      <c r="C311" s="31"/>
      <c r="D311" s="48">
        <f>D312+D313</f>
        <v>426711</v>
      </c>
    </row>
    <row r="312" spans="1:4" ht="45.75" customHeight="1" x14ac:dyDescent="0.25">
      <c r="A312" s="59" t="s">
        <v>248</v>
      </c>
      <c r="B312" s="31"/>
      <c r="C312" s="31">
        <v>100</v>
      </c>
      <c r="D312" s="48">
        <v>426711</v>
      </c>
    </row>
    <row r="313" spans="1:4" hidden="1" x14ac:dyDescent="0.25">
      <c r="A313" s="59" t="s">
        <v>247</v>
      </c>
      <c r="B313" s="31"/>
      <c r="C313" s="31">
        <v>200</v>
      </c>
      <c r="D313" s="48"/>
    </row>
    <row r="314" spans="1:4" ht="24.75" customHeight="1" x14ac:dyDescent="0.25">
      <c r="A314" s="3" t="s">
        <v>404</v>
      </c>
      <c r="B314" s="31" t="s">
        <v>173</v>
      </c>
      <c r="C314" s="31"/>
      <c r="D314" s="48">
        <f>D315</f>
        <v>2010000</v>
      </c>
    </row>
    <row r="315" spans="1:4" x14ac:dyDescent="0.25">
      <c r="A315" s="59" t="s">
        <v>249</v>
      </c>
      <c r="B315" s="31"/>
      <c r="C315" s="31">
        <v>800</v>
      </c>
      <c r="D315" s="48">
        <f>2000000+10000</f>
        <v>2010000</v>
      </c>
    </row>
    <row r="316" spans="1:4" ht="0.75" customHeight="1" x14ac:dyDescent="0.25">
      <c r="A316" s="3" t="s">
        <v>307</v>
      </c>
      <c r="B316" s="31" t="s">
        <v>174</v>
      </c>
      <c r="C316" s="31"/>
      <c r="D316" s="48">
        <f>D317</f>
        <v>0</v>
      </c>
    </row>
    <row r="317" spans="1:4" ht="16.5" hidden="1" customHeight="1" x14ac:dyDescent="0.25">
      <c r="A317" s="59" t="s">
        <v>249</v>
      </c>
      <c r="B317" s="31"/>
      <c r="C317" s="31">
        <v>800</v>
      </c>
      <c r="D317" s="48"/>
    </row>
    <row r="318" spans="1:4" ht="31.5" x14ac:dyDescent="0.25">
      <c r="A318" s="3" t="s">
        <v>308</v>
      </c>
      <c r="B318" s="31" t="s">
        <v>290</v>
      </c>
      <c r="C318" s="31"/>
      <c r="D318" s="48">
        <f>D319+D320</f>
        <v>978412</v>
      </c>
    </row>
    <row r="319" spans="1:4" ht="47.25" x14ac:dyDescent="0.25">
      <c r="A319" s="59" t="s">
        <v>248</v>
      </c>
      <c r="B319" s="31"/>
      <c r="C319" s="31">
        <v>100</v>
      </c>
      <c r="D319" s="48">
        <v>930628</v>
      </c>
    </row>
    <row r="320" spans="1:4" ht="15" customHeight="1" x14ac:dyDescent="0.25">
      <c r="A320" s="59" t="s">
        <v>247</v>
      </c>
      <c r="B320" s="31"/>
      <c r="C320" s="31">
        <v>200</v>
      </c>
      <c r="D320" s="48">
        <v>47784</v>
      </c>
    </row>
    <row r="321" spans="1:5" ht="0.75" hidden="1" customHeight="1" x14ac:dyDescent="0.25">
      <c r="A321" s="59" t="s">
        <v>397</v>
      </c>
      <c r="B321" s="31" t="s">
        <v>239</v>
      </c>
      <c r="C321" s="31"/>
      <c r="D321" s="48">
        <f>D322</f>
        <v>0</v>
      </c>
    </row>
    <row r="322" spans="1:5" ht="30" hidden="1" customHeight="1" x14ac:dyDescent="0.25">
      <c r="A322" s="2" t="s">
        <v>247</v>
      </c>
      <c r="B322" s="31"/>
      <c r="C322" s="31">
        <v>200</v>
      </c>
      <c r="D322" s="48"/>
    </row>
    <row r="323" spans="1:5" ht="31.5" x14ac:dyDescent="0.25">
      <c r="A323" s="8" t="s">
        <v>398</v>
      </c>
      <c r="B323" s="31" t="s">
        <v>76</v>
      </c>
      <c r="C323" s="31"/>
      <c r="D323" s="48">
        <f>D324+D325</f>
        <v>415000</v>
      </c>
    </row>
    <row r="324" spans="1:5" ht="47.25" x14ac:dyDescent="0.25">
      <c r="A324" s="2" t="s">
        <v>248</v>
      </c>
      <c r="B324" s="31"/>
      <c r="C324" s="31">
        <v>100</v>
      </c>
      <c r="D324" s="48">
        <v>401209</v>
      </c>
      <c r="E324" s="50"/>
    </row>
    <row r="325" spans="1:5" x14ac:dyDescent="0.25">
      <c r="A325" s="2" t="s">
        <v>247</v>
      </c>
      <c r="B325" s="31"/>
      <c r="C325" s="31">
        <v>200</v>
      </c>
      <c r="D325" s="48">
        <v>13791</v>
      </c>
    </row>
    <row r="326" spans="1:5" ht="31.5" x14ac:dyDescent="0.25">
      <c r="A326" s="8" t="s">
        <v>399</v>
      </c>
      <c r="B326" s="31" t="s">
        <v>77</v>
      </c>
      <c r="C326" s="31"/>
      <c r="D326" s="48">
        <f>D327</f>
        <v>25364</v>
      </c>
    </row>
    <row r="327" spans="1:5" ht="18.75" customHeight="1" x14ac:dyDescent="0.25">
      <c r="A327" s="2" t="s">
        <v>247</v>
      </c>
      <c r="B327" s="31"/>
      <c r="C327" s="31">
        <v>200</v>
      </c>
      <c r="D327" s="48">
        <v>25364</v>
      </c>
    </row>
    <row r="328" spans="1:5" ht="1.5" hidden="1" customHeight="1" x14ac:dyDescent="0.25">
      <c r="A328" s="8" t="s">
        <v>240</v>
      </c>
      <c r="B328" s="34" t="s">
        <v>239</v>
      </c>
      <c r="C328" s="31"/>
      <c r="D328" s="48"/>
    </row>
    <row r="329" spans="1:5" ht="28.5" hidden="1" customHeight="1" x14ac:dyDescent="0.25">
      <c r="A329" s="35"/>
      <c r="B329" s="36"/>
      <c r="C329" s="31"/>
      <c r="D329" s="48"/>
    </row>
    <row r="330" spans="1:5" ht="23.25" hidden="1" customHeight="1" x14ac:dyDescent="0.25">
      <c r="A330" s="8" t="s">
        <v>257</v>
      </c>
      <c r="B330" s="11" t="s">
        <v>170</v>
      </c>
      <c r="C330" s="31"/>
      <c r="D330" s="48"/>
    </row>
    <row r="331" spans="1:5" ht="15" customHeight="1" x14ac:dyDescent="0.25">
      <c r="A331" s="8" t="s">
        <v>294</v>
      </c>
      <c r="B331" s="31"/>
      <c r="C331" s="31"/>
      <c r="D331" s="48">
        <f>D332+D343+D354</f>
        <v>52673360</v>
      </c>
    </row>
    <row r="332" spans="1:5" ht="30.75" customHeight="1" x14ac:dyDescent="0.25">
      <c r="A332" s="8" t="s">
        <v>400</v>
      </c>
      <c r="B332" s="31" t="s">
        <v>245</v>
      </c>
      <c r="C332" s="31"/>
      <c r="D332" s="48">
        <f>D333</f>
        <v>107360</v>
      </c>
    </row>
    <row r="333" spans="1:5" ht="14.25" customHeight="1" x14ac:dyDescent="0.25">
      <c r="A333" s="2" t="s">
        <v>250</v>
      </c>
      <c r="B333" s="31"/>
      <c r="C333" s="31">
        <v>500</v>
      </c>
      <c r="D333" s="48">
        <v>107360</v>
      </c>
    </row>
    <row r="334" spans="1:5" ht="47.25" hidden="1" x14ac:dyDescent="0.25">
      <c r="A334" s="8" t="s">
        <v>258</v>
      </c>
      <c r="B334" s="31" t="s">
        <v>113</v>
      </c>
      <c r="C334" s="31"/>
      <c r="D334" s="48"/>
    </row>
    <row r="335" spans="1:5" ht="47.25" hidden="1" x14ac:dyDescent="0.25">
      <c r="A335" s="8" t="s">
        <v>259</v>
      </c>
      <c r="B335" s="31" t="s">
        <v>114</v>
      </c>
      <c r="C335" s="31"/>
      <c r="D335" s="48"/>
    </row>
    <row r="336" spans="1:5" ht="47.25" hidden="1" x14ac:dyDescent="0.25">
      <c r="A336" s="8" t="s">
        <v>260</v>
      </c>
      <c r="B336" s="31" t="s">
        <v>115</v>
      </c>
      <c r="C336" s="31"/>
      <c r="D336" s="48"/>
    </row>
    <row r="337" spans="1:4" ht="63" hidden="1" x14ac:dyDescent="0.25">
      <c r="A337" s="8" t="s">
        <v>261</v>
      </c>
      <c r="B337" s="31" t="s">
        <v>116</v>
      </c>
      <c r="C337" s="31"/>
      <c r="D337" s="48"/>
    </row>
    <row r="338" spans="1:4" ht="31.5" hidden="1" x14ac:dyDescent="0.25">
      <c r="A338" s="8" t="s">
        <v>262</v>
      </c>
      <c r="B338" s="31" t="s">
        <v>117</v>
      </c>
      <c r="C338" s="31"/>
      <c r="D338" s="48"/>
    </row>
    <row r="339" spans="1:4" ht="47.25" hidden="1" x14ac:dyDescent="0.25">
      <c r="A339" s="8" t="s">
        <v>263</v>
      </c>
      <c r="B339" s="31" t="s">
        <v>118</v>
      </c>
      <c r="C339" s="31"/>
      <c r="D339" s="48"/>
    </row>
    <row r="340" spans="1:4" hidden="1" x14ac:dyDescent="0.25">
      <c r="A340" s="8" t="s">
        <v>264</v>
      </c>
      <c r="B340" s="31" t="s">
        <v>119</v>
      </c>
      <c r="C340" s="31"/>
      <c r="D340" s="48"/>
    </row>
    <row r="341" spans="1:4" ht="47.25" hidden="1" customHeight="1" x14ac:dyDescent="0.25">
      <c r="A341" s="8" t="s">
        <v>265</v>
      </c>
      <c r="B341" s="31" t="s">
        <v>120</v>
      </c>
      <c r="C341" s="31"/>
      <c r="D341" s="48"/>
    </row>
    <row r="342" spans="1:4" ht="31.5" hidden="1" x14ac:dyDescent="0.25">
      <c r="A342" s="8" t="s">
        <v>266</v>
      </c>
      <c r="B342" s="31" t="s">
        <v>126</v>
      </c>
      <c r="C342" s="31"/>
      <c r="D342" s="48"/>
    </row>
    <row r="343" spans="1:4" ht="31.5" x14ac:dyDescent="0.25">
      <c r="A343" s="8" t="s">
        <v>401</v>
      </c>
      <c r="B343" s="31" t="s">
        <v>130</v>
      </c>
      <c r="C343" s="31"/>
      <c r="D343" s="48">
        <f>D344</f>
        <v>50000</v>
      </c>
    </row>
    <row r="344" spans="1:4" x14ac:dyDescent="0.25">
      <c r="A344" s="2" t="s">
        <v>250</v>
      </c>
      <c r="B344" s="31"/>
      <c r="C344" s="31">
        <v>500</v>
      </c>
      <c r="D344" s="48">
        <v>50000</v>
      </c>
    </row>
    <row r="345" spans="1:4" ht="47.25" hidden="1" x14ac:dyDescent="0.25">
      <c r="A345" s="8" t="s">
        <v>267</v>
      </c>
      <c r="B345" s="31" t="s">
        <v>127</v>
      </c>
      <c r="C345" s="31"/>
      <c r="D345" s="48"/>
    </row>
    <row r="346" spans="1:4" ht="31.5" hidden="1" x14ac:dyDescent="0.25">
      <c r="A346" s="8" t="s">
        <v>268</v>
      </c>
      <c r="B346" s="31" t="s">
        <v>128</v>
      </c>
      <c r="C346" s="31"/>
      <c r="D346" s="48"/>
    </row>
    <row r="347" spans="1:4" ht="47.25" hidden="1" x14ac:dyDescent="0.25">
      <c r="A347" s="8" t="s">
        <v>269</v>
      </c>
      <c r="B347" s="31" t="s">
        <v>131</v>
      </c>
      <c r="C347" s="31"/>
      <c r="D347" s="48"/>
    </row>
    <row r="348" spans="1:4" ht="0.75" hidden="1" customHeight="1" x14ac:dyDescent="0.25">
      <c r="A348" s="8" t="s">
        <v>270</v>
      </c>
      <c r="B348" s="31" t="s">
        <v>129</v>
      </c>
      <c r="C348" s="31"/>
      <c r="D348" s="48">
        <f>D349</f>
        <v>0</v>
      </c>
    </row>
    <row r="349" spans="1:4" hidden="1" x14ac:dyDescent="0.25">
      <c r="A349" s="2" t="s">
        <v>250</v>
      </c>
      <c r="B349" s="31"/>
      <c r="C349" s="31">
        <v>500</v>
      </c>
      <c r="D349" s="48"/>
    </row>
    <row r="350" spans="1:4" ht="28.5" hidden="1" customHeight="1" x14ac:dyDescent="0.25">
      <c r="A350" s="8" t="s">
        <v>271</v>
      </c>
      <c r="B350" s="31" t="s">
        <v>132</v>
      </c>
      <c r="C350" s="31"/>
      <c r="D350" s="48">
        <f>D351</f>
        <v>0</v>
      </c>
    </row>
    <row r="351" spans="1:4" ht="30" hidden="1" customHeight="1" x14ac:dyDescent="0.25">
      <c r="A351" s="2" t="s">
        <v>250</v>
      </c>
      <c r="B351" s="31"/>
      <c r="C351" s="31">
        <v>500</v>
      </c>
      <c r="D351" s="48"/>
    </row>
    <row r="352" spans="1:4" ht="28.5" hidden="1" customHeight="1" x14ac:dyDescent="0.25">
      <c r="A352" s="8" t="s">
        <v>272</v>
      </c>
      <c r="B352" s="31" t="s">
        <v>133</v>
      </c>
      <c r="C352" s="31"/>
      <c r="D352" s="48">
        <f>D353</f>
        <v>0</v>
      </c>
    </row>
    <row r="353" spans="1:5" ht="31.5" hidden="1" customHeight="1" x14ac:dyDescent="0.25">
      <c r="A353" s="2" t="s">
        <v>250</v>
      </c>
      <c r="B353" s="31"/>
      <c r="C353" s="31">
        <v>500</v>
      </c>
      <c r="D353" s="48"/>
    </row>
    <row r="354" spans="1:5" ht="14.25" customHeight="1" x14ac:dyDescent="0.25">
      <c r="A354" s="8" t="s">
        <v>402</v>
      </c>
      <c r="B354" s="31" t="s">
        <v>134</v>
      </c>
      <c r="C354" s="31"/>
      <c r="D354" s="48">
        <f>D355</f>
        <v>52516000</v>
      </c>
    </row>
    <row r="355" spans="1:5" ht="16.5" customHeight="1" thickBot="1" x14ac:dyDescent="0.3">
      <c r="A355" s="2" t="s">
        <v>250</v>
      </c>
      <c r="B355" s="31"/>
      <c r="C355" s="31">
        <v>500</v>
      </c>
      <c r="D355" s="48">
        <v>52516000</v>
      </c>
    </row>
    <row r="356" spans="1:5" ht="31.5" hidden="1" x14ac:dyDescent="0.25">
      <c r="A356" s="8" t="s">
        <v>273</v>
      </c>
      <c r="B356" s="31" t="s">
        <v>135</v>
      </c>
      <c r="C356" s="31"/>
      <c r="D356" s="48"/>
    </row>
    <row r="357" spans="1:5" ht="0.75" hidden="1" customHeight="1" thickBot="1" x14ac:dyDescent="0.3">
      <c r="A357" s="8" t="s">
        <v>274</v>
      </c>
      <c r="B357" s="31" t="s">
        <v>227</v>
      </c>
      <c r="C357" s="31"/>
      <c r="D357" s="48">
        <f>D358</f>
        <v>0</v>
      </c>
    </row>
    <row r="358" spans="1:5" ht="54" hidden="1" customHeight="1" thickBot="1" x14ac:dyDescent="0.3">
      <c r="A358" s="47"/>
      <c r="B358" s="37"/>
      <c r="C358" s="44">
        <v>500</v>
      </c>
      <c r="D358" s="51"/>
    </row>
    <row r="359" spans="1:5" ht="17.25" customHeight="1" x14ac:dyDescent="0.25">
      <c r="A359" s="53" t="s">
        <v>255</v>
      </c>
      <c r="B359" s="37"/>
      <c r="C359" s="37"/>
      <c r="D359" s="54">
        <f>D4+D58+D149+D161+D170+D178+D202+D211+D227+D232+D251+D255+D272++D281+D286+D297</f>
        <v>414482943</v>
      </c>
    </row>
    <row r="360" spans="1:5" x14ac:dyDescent="0.25">
      <c r="A360" s="55" t="s">
        <v>297</v>
      </c>
      <c r="B360" s="56"/>
      <c r="C360" s="56"/>
      <c r="D360" s="64">
        <v>0</v>
      </c>
      <c r="E360" s="52"/>
    </row>
    <row r="362" spans="1:5" x14ac:dyDescent="0.25">
      <c r="B362" s="65"/>
      <c r="C362" s="65"/>
    </row>
    <row r="363" spans="1:5" x14ac:dyDescent="0.25">
      <c r="B363" s="65"/>
      <c r="C363" s="65"/>
    </row>
    <row r="364" spans="1:5" x14ac:dyDescent="0.25">
      <c r="A364" s="57" t="s">
        <v>298</v>
      </c>
    </row>
    <row r="369" spans="2:4" ht="15" x14ac:dyDescent="0.25">
      <c r="B369"/>
      <c r="C369"/>
      <c r="D369"/>
    </row>
  </sheetData>
  <mergeCells count="2">
    <mergeCell ref="A2:D2"/>
    <mergeCell ref="B1:D1"/>
  </mergeCells>
  <pageMargins left="0.51181102362204722" right="0" top="0.35433070866141736" bottom="0.35433070866141736" header="0.31496062992125984" footer="0.31496062992125984"/>
  <pageSetup paperSize="9" scale="67" fitToHeight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8A45750EF1CA4C9A5D6274012A5A06" ma:contentTypeVersion="16" ma:contentTypeDescription="Создание документа." ma:contentTypeScope="" ma:versionID="4877a2c458e1a551e623991ea049f3f2">
  <xsd:schema xmlns:xsd="http://www.w3.org/2001/XMLSchema" xmlns:xs="http://www.w3.org/2001/XMLSchema" xmlns:p="http://schemas.microsoft.com/office/2006/metadata/properties" xmlns:ns1="http://schemas.microsoft.com/sharepoint/v3" xmlns:ns2="f07adec3-9edc-4ba9-a947-c557adee0635" xmlns:ns3="e0e05f54-cbf1-4c6c-9b4a-ded4f332edc5" xmlns:ns4="aafbb199-1328-4a0f-94a7-ff9dcc491817" xmlns:ns5="http://schemas.microsoft.com/sharepoint/v3/fields" targetNamespace="http://schemas.microsoft.com/office/2006/metadata/properties" ma:root="true" ma:fieldsID="3d5a087068f1c127af3bddb16b795b42" ns1:_="" ns2:_="" ns3:_="" ns4:_="" ns5:_="">
    <xsd:import namespace="http://schemas.microsoft.com/sharepoint/v3"/>
    <xsd:import namespace="f07adec3-9edc-4ba9-a947-c557adee0635"/>
    <xsd:import namespace="e0e05f54-cbf1-4c6c-9b4a-ded4f332edc5"/>
    <xsd:import namespace="aafbb199-1328-4a0f-94a7-ff9dcc49181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5:_DCDateCreated" minOccurs="0"/>
                <xsd:element ref="ns1:FirstName" minOccurs="0"/>
                <xsd:element ref="ns4:_x0031__x0020__x0423__x0440__x043e__x0432__x0435__x043d__x044c__x0020__x0432__x043b__x043e__x0436__x0435__x043d__x043d__x043e__x0441__x0442__x0438_" minOccurs="0"/>
                <xsd:element ref="ns4:_x0032__x0020__x0443__x0440__x043e__x0432__x0435__x043d__x044c__x0020__x0433__x0440__x0443__x043f__x043f__x0438__x0440__x043e__x0432__x043a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rstName" ma:index="12" nillable="true" ma:displayName="Имя" ma:internalName="First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default="[today]" ma:format="DateOnly" ma:internalName="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b199-1328-4a0f-94a7-ff9dcc491817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indexed="true" ma:list="{10f0f151-8569-4db7-aa67-2bce480f2f53}" ma:internalName="docType" ma:showField="Title">
      <xsd:simpleType>
        <xsd:restriction base="dms:Lookup"/>
      </xsd:simpleType>
    </xsd:element>
    <xsd:element name="_x0031__x0020__x0423__x0440__x043e__x0432__x0435__x043d__x044c__x0020__x0432__x043b__x043e__x0436__x0435__x043d__x043d__x043e__x0441__x0442__x0438_" ma:index="13" nillable="true" ma:displayName="1 Уровень группировки" ma:list="{72132dc0-dc7b-49ef-93e8-c3b1c6765e36}" ma:internalName="_x0031__x0020__x0423__x0440__x043e__x0432__x0435__x043d__x044c__x0020__x0432__x043b__x043e__x0436__x0435__x043d__x043d__x043e__x0441__x0442__x0438_" ma:readOnly="false" ma:showField="Title">
      <xsd:simpleType>
        <xsd:restriction base="dms:Lookup"/>
      </xsd:simpleType>
    </xsd:element>
    <xsd:element name="_x0032__x0020__x0443__x0440__x043e__x0432__x0435__x043d__x044c__x0020__x0433__x0440__x0443__x043f__x043f__x0438__x0440__x043e__x0432__x043a__x0438_" ma:index="14" nillable="true" ma:displayName="2 Уровень группировки" ma:list="{39c1bbda-82dd-4977-aac4-8f76559b35ed}" ma:internalName="_x0032__x0020__x0443__x0440__x043e__x0432__x0435__x043d__x044c__x0020__x0433__x0440__x0443__x043f__x043f__x0438__x0440__x043e__x0432__x043a__x0438_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2013-09-09T20:00:00+00:00</DocDate>
    <FirstName xmlns="http://schemas.microsoft.com/sharepoint/v3" xsi:nil="true"/>
    <Description xmlns="f07adec3-9edc-4ba9-a947-c557adee0635" xsi:nil="true"/>
    <docType xmlns="aafbb199-1328-4a0f-94a7-ff9dcc491817">10</docType>
    <_x0031__x0020__x0423__x0440__x043e__x0432__x0435__x043d__x044c__x0020__x0432__x043b__x043e__x0436__x0435__x043d__x043d__x043e__x0441__x0442__x0438_ xmlns="aafbb199-1328-4a0f-94a7-ff9dcc491817">31</_x0031__x0020__x0423__x0440__x043e__x0432__x0435__x043d__x044c__x0020__x0432__x043b__x043e__x0436__x0435__x043d__x043d__x043e__x0441__x0442__x0438_>
    <_x0032__x0020__x0443__x0440__x043e__x0432__x0435__x043d__x044c__x0020__x0433__x0440__x0443__x043f__x043f__x0438__x0440__x043e__x0432__x043a__x0438_ xmlns="aafbb199-1328-4a0f-94a7-ff9dcc491817" xsi:nil="true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69EDCB-BA99-4DFF-841B-C75BB4C9B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7adec3-9edc-4ba9-a947-c557adee0635"/>
    <ds:schemaRef ds:uri="e0e05f54-cbf1-4c6c-9b4a-ded4f332edc5"/>
    <ds:schemaRef ds:uri="aafbb199-1328-4a0f-94a7-ff9dcc49181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C174D-B476-411A-B381-05A216E4A0E0}">
  <ds:schemaRefs>
    <ds:schemaRef ds:uri="aafbb199-1328-4a0f-94a7-ff9dcc491817"/>
    <ds:schemaRef ds:uri="e0e05f54-cbf1-4c6c-9b4a-ded4f332edc5"/>
    <ds:schemaRef ds:uri="http://schemas.microsoft.com/sharepoint/v3"/>
    <ds:schemaRef ds:uri="http://purl.org/dc/elements/1.1/"/>
    <ds:schemaRef ds:uri="f07adec3-9edc-4ba9-a947-c557adee0635"/>
    <ds:schemaRef ds:uri="http://schemas.microsoft.com/sharepoint/v3/field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B0B003-629F-40CF-9BFA-272CD8EF5A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Лобода Инна Анатольевна</dc:creator>
  <cp:lastModifiedBy>Ольга Н. Матвеева</cp:lastModifiedBy>
  <cp:lastPrinted>2014-12-19T10:01:41Z</cp:lastPrinted>
  <dcterms:created xsi:type="dcterms:W3CDTF">2013-09-09T09:31:54Z</dcterms:created>
  <dcterms:modified xsi:type="dcterms:W3CDTF">2014-12-29T11:17:52Z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0x010100888A45750EF1CA4C9A5D6274012A5A06</vt:lpwstr>
  </property>
  <property fmtid="{D5CDD505-2E9C-101B-9397-08002B2CF9AE}" pid="3" name="vti_description">
    <vt:lpwstr>Коды целевых статей расходов, применяемых при формировании проекта областного бюджета на 2014-2016 годы_x000d_
&lt;div&gt;&lt;/div&gt;</vt:lpwstr>
  </property>
</Properties>
</file>