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195" windowHeight="8070"/>
  </bookViews>
  <sheets>
    <sheet name="Лист1" sheetId="8" r:id="rId1"/>
  </sheets>
  <calcPr calcId="145621"/>
</workbook>
</file>

<file path=xl/calcChain.xml><?xml version="1.0" encoding="utf-8"?>
<calcChain xmlns="http://schemas.openxmlformats.org/spreadsheetml/2006/main">
  <c r="H49" i="8" l="1"/>
  <c r="H62" i="8" l="1"/>
  <c r="H59" i="8"/>
  <c r="G24" i="8"/>
  <c r="I24" i="8"/>
  <c r="J24" i="8"/>
  <c r="H24" i="8"/>
  <c r="H31" i="8"/>
  <c r="I31" i="8"/>
  <c r="J31" i="8"/>
  <c r="G31" i="8"/>
  <c r="H13" i="8" l="1"/>
  <c r="G13" i="8"/>
  <c r="H66" i="8"/>
  <c r="H5" i="8"/>
  <c r="I5" i="8"/>
  <c r="J5" i="8"/>
  <c r="G5" i="8"/>
  <c r="G4" i="8" l="1"/>
  <c r="H48" i="8"/>
  <c r="G68" i="8" l="1"/>
  <c r="G72" i="8" s="1"/>
  <c r="H4" i="8" l="1"/>
  <c r="H68" i="8" s="1"/>
  <c r="H72" i="8" s="1"/>
  <c r="J72" i="8" s="1"/>
  <c r="F5" i="8"/>
  <c r="F24" i="8" l="1"/>
  <c r="D24" i="8"/>
  <c r="E24" i="8"/>
  <c r="I13" i="8" l="1"/>
  <c r="J13" i="8"/>
  <c r="C24" i="8"/>
  <c r="C68" i="8" s="1"/>
  <c r="J4" i="8" l="1"/>
  <c r="J68" i="8" s="1"/>
  <c r="I4" i="8"/>
  <c r="I68" i="8" s="1"/>
  <c r="E5" i="8" l="1"/>
  <c r="D5" i="8"/>
  <c r="F13" i="8"/>
  <c r="E13" i="8"/>
  <c r="D13" i="8"/>
  <c r="F4" i="8" l="1"/>
  <c r="D68" i="8"/>
  <c r="F68" i="8"/>
  <c r="E68" i="8"/>
  <c r="E72" i="8" l="1"/>
  <c r="E74" i="8" s="1"/>
  <c r="E76" i="8" s="1"/>
</calcChain>
</file>

<file path=xl/sharedStrings.xml><?xml version="1.0" encoding="utf-8"?>
<sst xmlns="http://schemas.openxmlformats.org/spreadsheetml/2006/main" count="79" uniqueCount="67">
  <si>
    <t>2. 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</si>
  <si>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3. Субвенция на содержание ребенка в семье опекуна и приемной семье, а также вознаграждение, причитающееся приемному родителю</t>
  </si>
  <si>
    <t xml:space="preserve">Итого </t>
  </si>
  <si>
    <t>УСЗН</t>
  </si>
  <si>
    <t>Админ</t>
  </si>
  <si>
    <t>Образов</t>
  </si>
  <si>
    <t>в июле</t>
  </si>
  <si>
    <t>1.Субвенция на организацию образовательного процесса в дошкольных образовательных организациях</t>
  </si>
  <si>
    <t>7. Субсидия на обеспечение функционирования в вечернее время спортивных залов общеобразовательных организаций для занятий в них обучающихся</t>
  </si>
  <si>
    <t>5. Субвенция на выплату единовременного пособия при всех формах устройства детей, лишённых родительского попечения, в семью за счёт средств федерального бюджета</t>
  </si>
  <si>
    <t>в мае</t>
  </si>
  <si>
    <t>в июне</t>
  </si>
  <si>
    <t>Управление образования</t>
  </si>
  <si>
    <t>Управление социальной защиты населения</t>
  </si>
  <si>
    <t>Администрация  муниципального района</t>
  </si>
  <si>
    <t>доходы</t>
  </si>
  <si>
    <t>апрель</t>
  </si>
  <si>
    <t>-3316</t>
  </si>
  <si>
    <t>расходы</t>
  </si>
  <si>
    <t>30апреля</t>
  </si>
  <si>
    <t>30 июля</t>
  </si>
  <si>
    <t>Дефицит</t>
  </si>
  <si>
    <t xml:space="preserve"> Перераспределение средств  между Главными распорядитеми бюджетных средств, в том числе </t>
  </si>
  <si>
    <t>Уточнение областного бюджета</t>
  </si>
  <si>
    <t>Уточнение районного  бюджета в октябре 2015 года</t>
  </si>
  <si>
    <t>4.Субвенция на выплаты медицинским работникам, осуществляющим медицинское обслуживание обучающихся и воспитанников муниципальных образовательных организаций</t>
  </si>
  <si>
    <t>6. Субвенция на организацию образовательного процесса в общеобразовательных организациях</t>
  </si>
  <si>
    <t>8. 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</si>
  <si>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9. Субвенция на оказание социальной помощи отдельным категориям граждан</t>
  </si>
  <si>
    <t>10.Субвенция на социальную поддержку отдельны категорий граждан в части ежемесячной денежной выплаты ветеранам труда, труженникам тыла, реабилитированным лицам</t>
  </si>
  <si>
    <t>11.Субвенция на осуществление переданного полномочия РФ по осуществлению ежегодной денежной выплаты лицам, награждённым нагрудным знаком "Почётный донор России", за счёт средств федерального бюджета</t>
  </si>
  <si>
    <t>12.Субвенция на социальную поддержку отдельны категорий граждан в части ежемесячного пособия на ребёнка</t>
  </si>
  <si>
    <t>13.Субвенция на оказание социальной помощи отдельным категориям граждан в части компенсации расходов по газификации жилых помещений и дорогостоящему лечению пожилых граждан</t>
  </si>
  <si>
    <t>14.Субвенция на выплату пособия при рождении ребёнка гражданам, не подлежащим обязательному социальному страхованию на случай временной нетрудоспособности и в связи с материнством, за счёт средств федерального бюджета</t>
  </si>
  <si>
    <t>15.Субвенция на обеспечение деятельности органов местного самоуправлени в сфере социальной защиты населения</t>
  </si>
  <si>
    <t>Администрация БМР</t>
  </si>
  <si>
    <t>Ремонтные работы в Доме культуры</t>
  </si>
  <si>
    <t>Экономия по оплате коммунальных услуг в Доме культуры</t>
  </si>
  <si>
    <t>Приобретение аккумуляторов для системы оповещенияв ЕДДС</t>
  </si>
  <si>
    <t>Экономия по оплате налогов в ТХС</t>
  </si>
  <si>
    <t xml:space="preserve">Ремонт здания архива </t>
  </si>
  <si>
    <t>Приобретение книг и компьютера в Центральной библиотеке</t>
  </si>
  <si>
    <t>Выполнение проектно-сметных работ по газификации многоквартирных жилых домов ул.Молодёжная в д.Сельцо, пл.Советская д.3,д.12 с . Большое село</t>
  </si>
  <si>
    <t>Закрытие софинансирования ОЦП "Социальная поддержка пожилых граждан" (в части организации культурных программ)</t>
  </si>
  <si>
    <t>На ремонт крыши и замену окон в Миглинской школе</t>
  </si>
  <si>
    <t>Управление социальной защиты</t>
  </si>
  <si>
    <t>На проведение муниципального этапа конкурса "Российская организация высокой социальной эффективности"</t>
  </si>
  <si>
    <t>Закрытие ассигнований по дорожному фонду</t>
  </si>
  <si>
    <t>Финансовое управление</t>
  </si>
  <si>
    <t>16.Субвенция на предоставление отдельных мер социальной поддержки граждан, подвергшихся воздействию радиации, за счёт средств федерального бюджета</t>
  </si>
  <si>
    <t>17. 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</si>
  <si>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18. Осуществление полномочий Российской Федерации по государственной регистрации актов гражданского состояния</t>
  </si>
  <si>
    <t>19. Субсидия на реализацию мероприятий по строительству и реконструкции объектов теплоснабжения и газификации</t>
  </si>
  <si>
    <t>20.Субсидия на проведение капитального ремонта муниципальных учреждений культуры</t>
  </si>
  <si>
    <t>Большесельское сп</t>
  </si>
  <si>
    <t>Благовещенское сп</t>
  </si>
  <si>
    <t>Вареговское сп</t>
  </si>
  <si>
    <t>Большесельское сп (на проведение ремонта парной в общественной бане  пос. Дунилово)</t>
  </si>
  <si>
    <t>октябрь</t>
  </si>
  <si>
    <t>21.Субсидия на реализацию муниципальных программ развития субъектов малого и среднего предпринимательства, за счет средств  областного бюджета</t>
  </si>
  <si>
    <t xml:space="preserve"> 22.Субсидия на реализацию муниципальных программ развития субъектов малого и среднего предпринимательства, за счет средств  федерального бюджета</t>
  </si>
  <si>
    <t>23.Субсидия  на государственную поддержку молодых семей Ярославской области в приобретении жилья за счет средств  федерального бюджета</t>
  </si>
  <si>
    <t>24.Субсидия  на государственную поддержку молодых семей Ярославской области в приобретении жилья за счет средств  областного бюджета</t>
  </si>
  <si>
    <t>25.Межбюджетные трансферты по содействию решений вопросов местного значения по обращениям депутатов Ярославской областной  Думы</t>
  </si>
  <si>
    <t>Субсидия на выполнеие муниципального задания редакции газеты "Большесельские вести"</t>
  </si>
  <si>
    <t>На оплату за передачу права использования АС "УРМ" в Му"Централизованная бухгалтерия"</t>
  </si>
  <si>
    <t>Закрытие экономии бюджетных ассигнований  по выплатам муниципальных пенсий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</si>
</sst>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i/>
      <sz val="12"/>
      <name val="Calibri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2" borderId="1" xfId="0" applyFont="1" applyFill="1" applyBorder="1"/>
    <xf numFmtId="0" fontId="0" fillId="3" borderId="1" xfId="0" applyFill="1" applyBorder="1"/>
    <xf numFmtId="0" fontId="0" fillId="4" borderId="1" xfId="0" applyFill="1" applyBorder="1"/>
    <xf numFmtId="0" fontId="4" fillId="3" borderId="1" xfId="1" applyNumberFormat="1" applyFont="1" applyFill="1" applyBorder="1" applyAlignment="1" applyProtection="1">
      <alignment horizontal="center" wrapText="1"/>
      <protection hidden="1"/>
    </xf>
    <xf numFmtId="0" fontId="5" fillId="3" borderId="1" xfId="1" applyNumberFormat="1" applyFont="1" applyFill="1" applyBorder="1" applyAlignment="1" applyProtection="1">
      <alignment horizontal="left" vertical="top" wrapText="1"/>
      <protection hidden="1"/>
    </xf>
    <xf numFmtId="49" fontId="4" fillId="3" borderId="1" xfId="1" applyNumberFormat="1" applyFont="1" applyFill="1" applyBorder="1" applyAlignment="1" applyProtection="1">
      <alignment horizontal="left" vertical="top" wrapText="1"/>
      <protection hidden="1"/>
    </xf>
    <xf numFmtId="49" fontId="5" fillId="3" borderId="1" xfId="1" applyNumberFormat="1" applyFont="1" applyFill="1" applyBorder="1" applyAlignment="1" applyProtection="1">
      <alignment horizontal="left" vertical="top" wrapText="1"/>
      <protection hidden="1"/>
    </xf>
    <xf numFmtId="14" fontId="5" fillId="3" borderId="1" xfId="1" applyNumberFormat="1" applyFont="1" applyFill="1" applyBorder="1" applyAlignment="1" applyProtection="1">
      <alignment horizontal="left" vertical="top" wrapText="1"/>
      <protection hidden="1"/>
    </xf>
    <xf numFmtId="49" fontId="4" fillId="3" borderId="1" xfId="1" applyNumberFormat="1" applyFont="1" applyFill="1" applyBorder="1" applyAlignment="1" applyProtection="1">
      <alignment horizontal="left" wrapText="1"/>
      <protection hidden="1"/>
    </xf>
    <xf numFmtId="2" fontId="2" fillId="2" borderId="1" xfId="0" applyNumberFormat="1" applyFont="1" applyFill="1" applyBorder="1"/>
    <xf numFmtId="0" fontId="0" fillId="2" borderId="1" xfId="0" applyFill="1" applyBorder="1"/>
    <xf numFmtId="2" fontId="4" fillId="2" borderId="1" xfId="1" applyNumberFormat="1" applyFont="1" applyFill="1" applyBorder="1" applyAlignment="1" applyProtection="1">
      <alignment horizontal="left" vertical="top" wrapText="1"/>
      <protection hidden="1"/>
    </xf>
    <xf numFmtId="0" fontId="0" fillId="3" borderId="2" xfId="0" applyFill="1" applyBorder="1"/>
    <xf numFmtId="0" fontId="0" fillId="0" borderId="0" xfId="0" applyAlignment="1">
      <alignment horizontal="center" wrapText="1"/>
    </xf>
    <xf numFmtId="49" fontId="0" fillId="0" borderId="0" xfId="0" applyNumberFormat="1"/>
    <xf numFmtId="49" fontId="2" fillId="2" borderId="1" xfId="0" applyNumberFormat="1" applyFont="1" applyFill="1" applyBorder="1"/>
    <xf numFmtId="2" fontId="0" fillId="0" borderId="0" xfId="0" applyNumberFormat="1"/>
    <xf numFmtId="14" fontId="0" fillId="0" borderId="0" xfId="0" applyNumberFormat="1"/>
    <xf numFmtId="0" fontId="0" fillId="4" borderId="1" xfId="0" applyFill="1" applyBorder="1" applyAlignment="1">
      <alignment wrapText="1"/>
    </xf>
    <xf numFmtId="0" fontId="7" fillId="3" borderId="1" xfId="1" applyNumberFormat="1" applyFont="1" applyFill="1" applyBorder="1" applyAlignment="1" applyProtection="1">
      <alignment horizontal="left" vertical="top" wrapText="1"/>
      <protection hidden="1"/>
    </xf>
    <xf numFmtId="0" fontId="0" fillId="0" borderId="2" xfId="0" applyBorder="1" applyAlignment="1">
      <alignment wrapText="1"/>
    </xf>
    <xf numFmtId="2" fontId="2" fillId="2" borderId="2" xfId="0" applyNumberFormat="1" applyFont="1" applyFill="1" applyBorder="1"/>
    <xf numFmtId="2" fontId="4" fillId="2" borderId="2" xfId="1" applyNumberFormat="1" applyFont="1" applyFill="1" applyBorder="1" applyAlignment="1" applyProtection="1">
      <alignment horizontal="left" vertical="top" wrapText="1"/>
      <protection hidden="1"/>
    </xf>
    <xf numFmtId="2" fontId="3" fillId="4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/>
    <xf numFmtId="2" fontId="2" fillId="2" borderId="5" xfId="0" applyNumberFormat="1" applyFont="1" applyFill="1" applyBorder="1"/>
    <xf numFmtId="0" fontId="0" fillId="0" borderId="5" xfId="0" applyBorder="1"/>
    <xf numFmtId="0" fontId="2" fillId="4" borderId="5" xfId="0" applyFont="1" applyFill="1" applyBorder="1"/>
    <xf numFmtId="0" fontId="9" fillId="3" borderId="1" xfId="1" applyNumberFormat="1" applyFont="1" applyFill="1" applyBorder="1" applyAlignment="1" applyProtection="1">
      <alignment horizontal="left" vertical="top" wrapText="1"/>
      <protection hidden="1"/>
    </xf>
    <xf numFmtId="49" fontId="10" fillId="3" borderId="1" xfId="1" applyNumberFormat="1" applyFont="1" applyFill="1" applyBorder="1" applyAlignment="1" applyProtection="1">
      <alignment horizontal="left" vertical="top" wrapText="1"/>
      <protection hidden="1"/>
    </xf>
    <xf numFmtId="49" fontId="10" fillId="3" borderId="1" xfId="1" applyNumberFormat="1" applyFont="1" applyFill="1" applyBorder="1" applyAlignment="1" applyProtection="1">
      <alignment horizontal="left" wrapText="1"/>
      <protection hidden="1"/>
    </xf>
    <xf numFmtId="0" fontId="11" fillId="3" borderId="1" xfId="0" applyFont="1" applyFill="1" applyBorder="1"/>
    <xf numFmtId="0" fontId="11" fillId="3" borderId="2" xfId="0" applyFont="1" applyFill="1" applyBorder="1"/>
    <xf numFmtId="0" fontId="11" fillId="0" borderId="5" xfId="0" applyFont="1" applyBorder="1"/>
    <xf numFmtId="0" fontId="12" fillId="3" borderId="1" xfId="1" applyNumberFormat="1" applyFont="1" applyFill="1" applyBorder="1" applyAlignment="1" applyProtection="1">
      <alignment horizontal="left" vertical="top" wrapText="1"/>
      <protection hidden="1"/>
    </xf>
    <xf numFmtId="2" fontId="6" fillId="0" borderId="0" xfId="0" applyNumberFormat="1" applyFont="1"/>
    <xf numFmtId="49" fontId="0" fillId="4" borderId="2" xfId="0" applyNumberFormat="1" applyFill="1" applyBorder="1" applyAlignment="1">
      <alignment wrapText="1"/>
    </xf>
    <xf numFmtId="0" fontId="12" fillId="3" borderId="3" xfId="1" applyNumberFormat="1" applyFont="1" applyFill="1" applyBorder="1" applyAlignment="1" applyProtection="1">
      <alignment horizontal="left" vertical="top" wrapText="1"/>
      <protection hidden="1"/>
    </xf>
    <xf numFmtId="2" fontId="3" fillId="2" borderId="6" xfId="0" applyNumberFormat="1" applyFont="1" applyFill="1" applyBorder="1"/>
    <xf numFmtId="49" fontId="3" fillId="2" borderId="6" xfId="0" applyNumberFormat="1" applyFont="1" applyFill="1" applyBorder="1"/>
    <xf numFmtId="49" fontId="3" fillId="2" borderId="12" xfId="0" applyNumberFormat="1" applyFont="1" applyFill="1" applyBorder="1"/>
    <xf numFmtId="2" fontId="2" fillId="2" borderId="13" xfId="0" applyNumberFormat="1" applyFont="1" applyFill="1" applyBorder="1"/>
    <xf numFmtId="0" fontId="14" fillId="0" borderId="1" xfId="0" applyFont="1" applyBorder="1"/>
    <xf numFmtId="0" fontId="0" fillId="5" borderId="1" xfId="0" applyFill="1" applyBorder="1"/>
    <xf numFmtId="0" fontId="5" fillId="5" borderId="1" xfId="1" applyNumberFormat="1" applyFont="1" applyFill="1" applyBorder="1" applyAlignment="1" applyProtection="1">
      <alignment horizontal="left" vertical="top" wrapText="1"/>
      <protection hidden="1"/>
    </xf>
    <xf numFmtId="0" fontId="0" fillId="5" borderId="2" xfId="0" applyFill="1" applyBorder="1"/>
    <xf numFmtId="0" fontId="15" fillId="3" borderId="1" xfId="1" applyNumberFormat="1" applyFont="1" applyFill="1" applyBorder="1" applyAlignment="1" applyProtection="1">
      <alignment horizontal="left" vertical="top" wrapText="1"/>
      <protection hidden="1"/>
    </xf>
    <xf numFmtId="2" fontId="0" fillId="5" borderId="1" xfId="0" applyNumberFormat="1" applyFill="1" applyBorder="1"/>
    <xf numFmtId="2" fontId="2" fillId="3" borderId="4" xfId="0" applyNumberFormat="1" applyFont="1" applyFill="1" applyBorder="1"/>
    <xf numFmtId="0" fontId="0" fillId="0" borderId="15" xfId="0" applyBorder="1"/>
    <xf numFmtId="0" fontId="12" fillId="0" borderId="1" xfId="1" applyNumberFormat="1" applyFont="1" applyFill="1" applyBorder="1" applyAlignment="1" applyProtection="1">
      <alignment horizontal="left" vertical="top" wrapText="1"/>
      <protection hidden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49" fontId="2" fillId="2" borderId="2" xfId="0" applyNumberFormat="1" applyFont="1" applyFill="1" applyBorder="1"/>
    <xf numFmtId="0" fontId="0" fillId="0" borderId="2" xfId="0" applyBorder="1"/>
    <xf numFmtId="2" fontId="3" fillId="4" borderId="3" xfId="0" applyNumberFormat="1" applyFont="1" applyFill="1" applyBorder="1" applyAlignment="1">
      <alignment wrapText="1"/>
    </xf>
    <xf numFmtId="2" fontId="2" fillId="2" borderId="14" xfId="0" applyNumberFormat="1" applyFont="1" applyFill="1" applyBorder="1"/>
    <xf numFmtId="0" fontId="0" fillId="0" borderId="18" xfId="0" applyBorder="1"/>
    <xf numFmtId="2" fontId="2" fillId="2" borderId="18" xfId="0" applyNumberFormat="1" applyFont="1" applyFill="1" applyBorder="1"/>
    <xf numFmtId="2" fontId="2" fillId="2" borderId="3" xfId="0" applyNumberFormat="1" applyFont="1" applyFill="1" applyBorder="1"/>
    <xf numFmtId="0" fontId="0" fillId="0" borderId="14" xfId="0" applyBorder="1"/>
    <xf numFmtId="2" fontId="2" fillId="3" borderId="3" xfId="0" applyNumberFormat="1" applyFont="1" applyFill="1" applyBorder="1"/>
    <xf numFmtId="0" fontId="2" fillId="4" borderId="18" xfId="0" applyFont="1" applyFill="1" applyBorder="1"/>
    <xf numFmtId="0" fontId="11" fillId="0" borderId="18" xfId="0" applyFont="1" applyBorder="1"/>
    <xf numFmtId="2" fontId="2" fillId="2" borderId="19" xfId="0" applyNumberFormat="1" applyFont="1" applyFill="1" applyBorder="1"/>
    <xf numFmtId="0" fontId="0" fillId="0" borderId="3" xfId="0" applyBorder="1"/>
    <xf numFmtId="2" fontId="3" fillId="4" borderId="5" xfId="0" applyNumberFormat="1" applyFont="1" applyFill="1" applyBorder="1" applyAlignment="1">
      <alignment wrapText="1"/>
    </xf>
    <xf numFmtId="2" fontId="0" fillId="3" borderId="5" xfId="0" applyNumberFormat="1" applyFont="1" applyFill="1" applyBorder="1"/>
    <xf numFmtId="2" fontId="0" fillId="3" borderId="18" xfId="0" applyNumberFormat="1" applyFont="1" applyFill="1" applyBorder="1"/>
    <xf numFmtId="2" fontId="2" fillId="3" borderId="5" xfId="0" applyNumberFormat="1" applyFont="1" applyFill="1" applyBorder="1"/>
    <xf numFmtId="2" fontId="16" fillId="3" borderId="5" xfId="0" applyNumberFormat="1" applyFont="1" applyFill="1" applyBorder="1"/>
    <xf numFmtId="0" fontId="2" fillId="0" borderId="18" xfId="0" applyFont="1" applyBorder="1" applyAlignment="1">
      <alignment wrapText="1"/>
    </xf>
    <xf numFmtId="2" fontId="3" fillId="4" borderId="18" xfId="0" applyNumberFormat="1" applyFont="1" applyFill="1" applyBorder="1" applyAlignment="1">
      <alignment wrapText="1"/>
    </xf>
    <xf numFmtId="2" fontId="2" fillId="3" borderId="18" xfId="0" applyNumberFormat="1" applyFont="1" applyFill="1" applyBorder="1"/>
    <xf numFmtId="2" fontId="0" fillId="3" borderId="18" xfId="0" applyNumberFormat="1" applyFill="1" applyBorder="1"/>
    <xf numFmtId="2" fontId="16" fillId="5" borderId="18" xfId="0" applyNumberFormat="1" applyFont="1" applyFill="1" applyBorder="1"/>
    <xf numFmtId="2" fontId="16" fillId="3" borderId="18" xfId="0" applyNumberFormat="1" applyFont="1" applyFill="1" applyBorder="1"/>
    <xf numFmtId="2" fontId="2" fillId="4" borderId="18" xfId="0" applyNumberFormat="1" applyFont="1" applyFill="1" applyBorder="1"/>
    <xf numFmtId="2" fontId="8" fillId="3" borderId="18" xfId="0" applyNumberFormat="1" applyFont="1" applyFill="1" applyBorder="1"/>
    <xf numFmtId="2" fontId="11" fillId="3" borderId="18" xfId="0" applyNumberFormat="1" applyFont="1" applyFill="1" applyBorder="1"/>
    <xf numFmtId="2" fontId="6" fillId="3" borderId="18" xfId="0" applyNumberFormat="1" applyFont="1" applyFill="1" applyBorder="1"/>
    <xf numFmtId="2" fontId="0" fillId="0" borderId="20" xfId="0" applyNumberFormat="1" applyBorder="1"/>
    <xf numFmtId="0" fontId="2" fillId="0" borderId="22" xfId="0" applyFont="1" applyBorder="1" applyAlignment="1">
      <alignment wrapText="1"/>
    </xf>
    <xf numFmtId="2" fontId="0" fillId="3" borderId="5" xfId="0" applyNumberFormat="1" applyFill="1" applyBorder="1"/>
    <xf numFmtId="2" fontId="16" fillId="5" borderId="5" xfId="0" applyNumberFormat="1" applyFont="1" applyFill="1" applyBorder="1"/>
    <xf numFmtId="2" fontId="2" fillId="4" borderId="5" xfId="0" applyNumberFormat="1" applyFont="1" applyFill="1" applyBorder="1"/>
    <xf numFmtId="2" fontId="11" fillId="3" borderId="5" xfId="0" applyNumberFormat="1" applyFont="1" applyFill="1" applyBorder="1"/>
    <xf numFmtId="2" fontId="0" fillId="0" borderId="23" xfId="0" applyNumberFormat="1" applyBorder="1"/>
    <xf numFmtId="0" fontId="13" fillId="0" borderId="0" xfId="0" applyFont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7" fillId="2" borderId="2" xfId="1" applyNumberFormat="1" applyFont="1" applyFill="1" applyBorder="1" applyAlignment="1" applyProtection="1">
      <alignment horizontal="left" vertical="top" wrapText="1"/>
      <protection hidden="1"/>
    </xf>
    <xf numFmtId="0" fontId="7" fillId="2" borderId="11" xfId="1" applyNumberFormat="1" applyFont="1" applyFill="1" applyBorder="1" applyAlignment="1" applyProtection="1">
      <alignment horizontal="left" vertical="top" wrapText="1"/>
      <protection hidden="1"/>
    </xf>
    <xf numFmtId="0" fontId="7" fillId="4" borderId="2" xfId="1" applyNumberFormat="1" applyFont="1" applyFill="1" applyBorder="1" applyAlignment="1" applyProtection="1">
      <alignment horizontal="left" vertical="top" wrapText="1"/>
      <protection hidden="1"/>
    </xf>
    <xf numFmtId="0" fontId="7" fillId="4" borderId="3" xfId="1" applyNumberFormat="1" applyFont="1" applyFill="1" applyBorder="1" applyAlignment="1" applyProtection="1">
      <alignment horizontal="left" vertical="top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tabSelected="1" topLeftCell="A19" zoomScale="75" zoomScaleNormal="75" workbookViewId="0">
      <selection activeCell="B10" sqref="B10"/>
    </sheetView>
  </sheetViews>
  <sheetFormatPr defaultRowHeight="15" x14ac:dyDescent="0.25"/>
  <cols>
    <col min="1" max="1" width="0.5703125" customWidth="1"/>
    <col min="2" max="2" width="145.42578125" customWidth="1"/>
    <col min="3" max="3" width="0.28515625" hidden="1" customWidth="1"/>
    <col min="4" max="4" width="13.140625" hidden="1" customWidth="1"/>
    <col min="5" max="5" width="9.85546875" hidden="1" customWidth="1"/>
    <col min="6" max="6" width="21.140625" hidden="1" customWidth="1"/>
    <col min="7" max="7" width="16.7109375" customWidth="1"/>
    <col min="8" max="8" width="16.28515625" customWidth="1"/>
    <col min="9" max="9" width="12.85546875" hidden="1" customWidth="1"/>
    <col min="10" max="10" width="13.7109375" hidden="1" customWidth="1"/>
  </cols>
  <sheetData>
    <row r="1" spans="1:10" ht="24.95" customHeight="1" thickBot="1" x14ac:dyDescent="0.4">
      <c r="B1" s="91" t="s">
        <v>24</v>
      </c>
      <c r="C1" s="91"/>
      <c r="D1" s="91"/>
      <c r="E1" s="91"/>
      <c r="F1" s="91"/>
      <c r="G1" s="91"/>
      <c r="H1" s="91"/>
      <c r="I1" s="91"/>
      <c r="J1" s="91"/>
    </row>
    <row r="2" spans="1:10" ht="15.75" thickBot="1" x14ac:dyDescent="0.3">
      <c r="B2" s="100"/>
      <c r="G2" s="92">
        <v>2015</v>
      </c>
      <c r="H2" s="93"/>
      <c r="I2" s="94">
        <v>2016</v>
      </c>
      <c r="J2" s="96">
        <v>2017</v>
      </c>
    </row>
    <row r="3" spans="1:10" x14ac:dyDescent="0.25">
      <c r="A3" s="1"/>
      <c r="B3" s="101"/>
      <c r="C3" s="1" t="s">
        <v>16</v>
      </c>
      <c r="D3" s="1" t="s">
        <v>10</v>
      </c>
      <c r="E3" s="2" t="s">
        <v>11</v>
      </c>
      <c r="F3" s="23" t="s">
        <v>6</v>
      </c>
      <c r="G3" s="85" t="s">
        <v>15</v>
      </c>
      <c r="H3" s="74" t="s">
        <v>18</v>
      </c>
      <c r="I3" s="95"/>
      <c r="J3" s="97"/>
    </row>
    <row r="4" spans="1:10" ht="18.75" x14ac:dyDescent="0.3">
      <c r="A4" s="98" t="s">
        <v>23</v>
      </c>
      <c r="B4" s="99"/>
      <c r="C4" s="5"/>
      <c r="D4" s="5"/>
      <c r="E4" s="21"/>
      <c r="F4" s="39" t="e">
        <f>F5+#REF!+F13+F24</f>
        <v>#REF!</v>
      </c>
      <c r="G4" s="69">
        <f>G5+G13+G24+G31</f>
        <v>11137860.16</v>
      </c>
      <c r="H4" s="75">
        <f>H5+H13+H24+H31</f>
        <v>11137860.16</v>
      </c>
      <c r="I4" s="58">
        <f>I5+I13+I24+I31</f>
        <v>0</v>
      </c>
      <c r="J4" s="26">
        <f>J5+J13+J24+J31</f>
        <v>0</v>
      </c>
    </row>
    <row r="5" spans="1:10" ht="18.75" x14ac:dyDescent="0.3">
      <c r="A5" s="103" t="s">
        <v>12</v>
      </c>
      <c r="B5" s="104"/>
      <c r="C5" s="3"/>
      <c r="D5" s="12" t="e">
        <f>D6+D7+D8+D9+D10+D11+D12+#REF!</f>
        <v>#REF!</v>
      </c>
      <c r="E5" s="12" t="e">
        <f>E6+E7+E8+E9+E10+E11+E12+#REF!</f>
        <v>#REF!</v>
      </c>
      <c r="F5" s="24" t="e">
        <f>F6+F7+F8+F9+F10+F11+F12+#REF!+#REF!</f>
        <v>#REF!</v>
      </c>
      <c r="G5" s="28">
        <f>G6+G7+G8+G9+G10+G11+G12</f>
        <v>6306096</v>
      </c>
      <c r="H5" s="61">
        <f t="shared" ref="H5:J5" si="0">H6+H7+H8+H9+H10+H11+H12</f>
        <v>6306096</v>
      </c>
      <c r="I5" s="59">
        <f t="shared" si="0"/>
        <v>0</v>
      </c>
      <c r="J5" s="24">
        <f t="shared" si="0"/>
        <v>0</v>
      </c>
    </row>
    <row r="6" spans="1:10" ht="26.1" customHeight="1" x14ac:dyDescent="0.25">
      <c r="A6" s="4" t="s">
        <v>5</v>
      </c>
      <c r="B6" s="37" t="s">
        <v>7</v>
      </c>
      <c r="C6" s="6"/>
      <c r="D6" s="10"/>
      <c r="E6" s="4"/>
      <c r="F6" s="15">
        <v>260000</v>
      </c>
      <c r="G6" s="70">
        <v>525000</v>
      </c>
      <c r="H6" s="71">
        <v>525000</v>
      </c>
      <c r="I6" s="60"/>
      <c r="J6" s="29"/>
    </row>
    <row r="7" spans="1:10" ht="37.5" x14ac:dyDescent="0.25">
      <c r="A7" s="4" t="s">
        <v>5</v>
      </c>
      <c r="B7" s="37" t="s">
        <v>0</v>
      </c>
      <c r="C7" s="6"/>
      <c r="D7" s="7"/>
      <c r="E7" s="4"/>
      <c r="F7" s="15">
        <v>18000</v>
      </c>
      <c r="G7" s="70">
        <v>95674</v>
      </c>
      <c r="H7" s="71">
        <v>95674</v>
      </c>
      <c r="I7" s="60"/>
      <c r="J7" s="29"/>
    </row>
    <row r="8" spans="1:10" ht="37.5" x14ac:dyDescent="0.25">
      <c r="A8" s="4" t="s">
        <v>5</v>
      </c>
      <c r="B8" s="37" t="s">
        <v>1</v>
      </c>
      <c r="C8" s="6"/>
      <c r="D8" s="7"/>
      <c r="E8" s="4">
        <v>-1100000</v>
      </c>
      <c r="F8" s="15"/>
      <c r="G8" s="70">
        <v>209219</v>
      </c>
      <c r="H8" s="71">
        <v>209219</v>
      </c>
      <c r="I8" s="60"/>
      <c r="J8" s="29"/>
    </row>
    <row r="9" spans="1:10" ht="37.5" x14ac:dyDescent="0.25">
      <c r="A9" s="4"/>
      <c r="B9" s="37" t="s">
        <v>25</v>
      </c>
      <c r="C9" s="6"/>
      <c r="D9" s="6">
        <v>-25000</v>
      </c>
      <c r="E9" s="4">
        <v>20000</v>
      </c>
      <c r="F9" s="15"/>
      <c r="G9" s="70">
        <v>5249</v>
      </c>
      <c r="H9" s="71">
        <v>5249</v>
      </c>
      <c r="I9" s="60"/>
      <c r="J9" s="29"/>
    </row>
    <row r="10" spans="1:10" ht="37.5" x14ac:dyDescent="0.25">
      <c r="A10" s="4" t="s">
        <v>5</v>
      </c>
      <c r="B10" s="37" t="s">
        <v>9</v>
      </c>
      <c r="C10" s="4"/>
      <c r="D10" s="7"/>
      <c r="E10" s="4"/>
      <c r="F10" s="15">
        <v>40000</v>
      </c>
      <c r="G10" s="70">
        <v>50000</v>
      </c>
      <c r="H10" s="71">
        <v>50000</v>
      </c>
      <c r="I10" s="60"/>
      <c r="J10" s="29"/>
    </row>
    <row r="11" spans="1:10" ht="18.75" x14ac:dyDescent="0.25">
      <c r="A11" s="4"/>
      <c r="B11" s="37" t="s">
        <v>26</v>
      </c>
      <c r="C11" s="4"/>
      <c r="D11" s="7"/>
      <c r="E11" s="4"/>
      <c r="F11" s="15">
        <v>1472700</v>
      </c>
      <c r="G11" s="70">
        <v>5421000</v>
      </c>
      <c r="H11" s="71">
        <v>5421000</v>
      </c>
      <c r="I11" s="60"/>
      <c r="J11" s="29"/>
    </row>
    <row r="12" spans="1:10" ht="44.1" customHeight="1" x14ac:dyDescent="0.25">
      <c r="A12" s="4" t="s">
        <v>5</v>
      </c>
      <c r="B12" s="37" t="s">
        <v>8</v>
      </c>
      <c r="C12" s="4"/>
      <c r="D12" s="7"/>
      <c r="E12" s="4"/>
      <c r="F12" s="15">
        <v>124</v>
      </c>
      <c r="G12" s="70">
        <v>-46</v>
      </c>
      <c r="H12" s="71">
        <v>-46</v>
      </c>
      <c r="I12" s="60"/>
      <c r="J12" s="29"/>
    </row>
    <row r="13" spans="1:10" ht="15.75" customHeight="1" x14ac:dyDescent="0.3">
      <c r="A13" s="103" t="s">
        <v>13</v>
      </c>
      <c r="B13" s="104"/>
      <c r="C13" s="13"/>
      <c r="D13" s="14">
        <f>D14+D15+D23</f>
        <v>0</v>
      </c>
      <c r="E13" s="14">
        <f>E14+E15+E23</f>
        <v>0</v>
      </c>
      <c r="F13" s="25">
        <f>F14+F15+F23</f>
        <v>2081166</v>
      </c>
      <c r="G13" s="28">
        <f>G14+G15+G16+G17+G18+G19+G20+G23+G21+G22</f>
        <v>4387512</v>
      </c>
      <c r="H13" s="61">
        <f>H14+H15+H16+H17+H18+H19+H20+H23+H21+H22</f>
        <v>4387512</v>
      </c>
      <c r="I13" s="61">
        <f>I14+I15+I23</f>
        <v>0</v>
      </c>
      <c r="J13" s="28">
        <f>J14+J15+J23</f>
        <v>0</v>
      </c>
    </row>
    <row r="14" spans="1:10" ht="56.25" x14ac:dyDescent="0.25">
      <c r="A14" s="4" t="s">
        <v>3</v>
      </c>
      <c r="B14" s="37" t="s">
        <v>27</v>
      </c>
      <c r="C14" s="46"/>
      <c r="D14" s="47"/>
      <c r="E14" s="46"/>
      <c r="F14" s="48">
        <v>366166</v>
      </c>
      <c r="G14" s="70">
        <v>733978</v>
      </c>
      <c r="H14" s="71">
        <v>733978</v>
      </c>
      <c r="I14" s="60"/>
      <c r="J14" s="29"/>
    </row>
    <row r="15" spans="1:10" ht="18.75" x14ac:dyDescent="0.25">
      <c r="A15" s="4" t="s">
        <v>3</v>
      </c>
      <c r="B15" s="37" t="s">
        <v>28</v>
      </c>
      <c r="C15" s="4"/>
      <c r="D15" s="7"/>
      <c r="E15" s="4"/>
      <c r="F15" s="15">
        <v>215000</v>
      </c>
      <c r="G15" s="70">
        <v>150000</v>
      </c>
      <c r="H15" s="71">
        <v>150000</v>
      </c>
      <c r="I15" s="60"/>
      <c r="J15" s="29"/>
    </row>
    <row r="16" spans="1:10" ht="37.5" x14ac:dyDescent="0.25">
      <c r="A16" s="4"/>
      <c r="B16" s="37" t="s">
        <v>29</v>
      </c>
      <c r="C16" s="4"/>
      <c r="D16" s="7"/>
      <c r="E16" s="4"/>
      <c r="F16" s="15"/>
      <c r="G16" s="70">
        <v>603500</v>
      </c>
      <c r="H16" s="71">
        <v>603500</v>
      </c>
      <c r="I16" s="60"/>
      <c r="J16" s="29"/>
    </row>
    <row r="17" spans="1:10" ht="37.5" x14ac:dyDescent="0.25">
      <c r="A17" s="4"/>
      <c r="B17" s="37" t="s">
        <v>30</v>
      </c>
      <c r="C17" s="4"/>
      <c r="D17" s="7"/>
      <c r="E17" s="4"/>
      <c r="F17" s="15"/>
      <c r="G17" s="70">
        <v>839</v>
      </c>
      <c r="H17" s="71">
        <v>839</v>
      </c>
      <c r="I17" s="60"/>
      <c r="J17" s="29"/>
    </row>
    <row r="18" spans="1:10" ht="18.75" x14ac:dyDescent="0.25">
      <c r="A18" s="4"/>
      <c r="B18" s="37" t="s">
        <v>31</v>
      </c>
      <c r="C18" s="4"/>
      <c r="D18" s="7"/>
      <c r="E18" s="4"/>
      <c r="F18" s="15"/>
      <c r="G18" s="70">
        <v>35550</v>
      </c>
      <c r="H18" s="71">
        <v>35550</v>
      </c>
      <c r="I18" s="60"/>
      <c r="J18" s="29"/>
    </row>
    <row r="19" spans="1:10" ht="37.5" x14ac:dyDescent="0.25">
      <c r="A19" s="4"/>
      <c r="B19" s="37" t="s">
        <v>32</v>
      </c>
      <c r="C19" s="4"/>
      <c r="D19" s="7"/>
      <c r="E19" s="4"/>
      <c r="F19" s="15"/>
      <c r="G19" s="70">
        <v>120000</v>
      </c>
      <c r="H19" s="71">
        <v>120000</v>
      </c>
      <c r="I19" s="60"/>
      <c r="J19" s="29"/>
    </row>
    <row r="20" spans="1:10" ht="56.25" x14ac:dyDescent="0.25">
      <c r="A20" s="4"/>
      <c r="B20" s="37" t="s">
        <v>33</v>
      </c>
      <c r="C20" s="4"/>
      <c r="D20" s="7"/>
      <c r="E20" s="4"/>
      <c r="F20" s="15"/>
      <c r="G20" s="70">
        <v>44000</v>
      </c>
      <c r="H20" s="71">
        <v>44000</v>
      </c>
      <c r="I20" s="60"/>
      <c r="J20" s="29"/>
    </row>
    <row r="21" spans="1:10" ht="18.75" x14ac:dyDescent="0.25">
      <c r="A21" s="4"/>
      <c r="B21" s="37" t="s">
        <v>34</v>
      </c>
      <c r="C21" s="4"/>
      <c r="D21" s="7"/>
      <c r="E21" s="4"/>
      <c r="F21" s="15"/>
      <c r="G21" s="70">
        <v>308245</v>
      </c>
      <c r="H21" s="71">
        <v>308245</v>
      </c>
      <c r="I21" s="60"/>
      <c r="J21" s="29"/>
    </row>
    <row r="22" spans="1:10" ht="37.5" x14ac:dyDescent="0.25">
      <c r="A22" s="4"/>
      <c r="B22" s="37" t="s">
        <v>49</v>
      </c>
      <c r="C22" s="4"/>
      <c r="D22" s="7"/>
      <c r="E22" s="4"/>
      <c r="F22" s="15"/>
      <c r="G22" s="70">
        <v>18400</v>
      </c>
      <c r="H22" s="71">
        <v>18400</v>
      </c>
      <c r="I22" s="60"/>
      <c r="J22" s="29"/>
    </row>
    <row r="23" spans="1:10" ht="37.5" x14ac:dyDescent="0.25">
      <c r="A23" s="4" t="s">
        <v>3</v>
      </c>
      <c r="B23" s="37" t="s">
        <v>50</v>
      </c>
      <c r="C23" s="4"/>
      <c r="D23" s="7"/>
      <c r="E23" s="4"/>
      <c r="F23" s="15">
        <v>1500000</v>
      </c>
      <c r="G23" s="70">
        <v>2373000</v>
      </c>
      <c r="H23" s="71">
        <v>2373000</v>
      </c>
      <c r="I23" s="60"/>
      <c r="J23" s="29"/>
    </row>
    <row r="24" spans="1:10" ht="15.75" customHeight="1" x14ac:dyDescent="0.3">
      <c r="A24" s="103" t="s">
        <v>14</v>
      </c>
      <c r="B24" s="104"/>
      <c r="C24" s="18">
        <f>C25+C26+C27+C31+C32+C33+C34</f>
        <v>-3316</v>
      </c>
      <c r="D24" s="18">
        <f>D25+D26+D27+D31+D32+D33+D34</f>
        <v>0</v>
      </c>
      <c r="E24" s="18">
        <f>E25+E26+E27+E31+E32+E33+E34</f>
        <v>367158</v>
      </c>
      <c r="F24" s="56">
        <f>F25+F26+F27+F31+F32+F33+F34</f>
        <v>350807</v>
      </c>
      <c r="G24" s="28">
        <f>G25+G26+G27+G28+G29</f>
        <v>-1017804</v>
      </c>
      <c r="H24" s="61">
        <f>H25+H26+H27+H28+H29</f>
        <v>-1017804</v>
      </c>
      <c r="I24" s="62">
        <f t="shared" ref="I24:J24" si="1">I25+I26+I27+I28+I29</f>
        <v>0</v>
      </c>
      <c r="J24" s="27">
        <f t="shared" si="1"/>
        <v>0</v>
      </c>
    </row>
    <row r="25" spans="1:10" ht="37.5" x14ac:dyDescent="0.25">
      <c r="A25" s="4" t="s">
        <v>4</v>
      </c>
      <c r="B25" s="37" t="s">
        <v>51</v>
      </c>
      <c r="C25" s="4"/>
      <c r="D25" s="7"/>
      <c r="E25" s="4"/>
      <c r="F25" s="15">
        <v>-109524</v>
      </c>
      <c r="G25" s="70">
        <v>-10911</v>
      </c>
      <c r="H25" s="71">
        <v>-10911</v>
      </c>
      <c r="I25" s="60"/>
      <c r="J25" s="29"/>
    </row>
    <row r="26" spans="1:10" ht="18.75" x14ac:dyDescent="0.25">
      <c r="A26" s="4" t="s">
        <v>4</v>
      </c>
      <c r="B26" s="37" t="s">
        <v>52</v>
      </c>
      <c r="C26" s="4"/>
      <c r="D26" s="7"/>
      <c r="E26" s="4"/>
      <c r="F26" s="15">
        <v>348400</v>
      </c>
      <c r="G26" s="70">
        <v>-769455</v>
      </c>
      <c r="H26" s="71">
        <v>-769455</v>
      </c>
      <c r="I26" s="60"/>
      <c r="J26" s="29"/>
    </row>
    <row r="27" spans="1:10" ht="18.75" x14ac:dyDescent="0.25">
      <c r="A27" s="4"/>
      <c r="B27" s="37" t="s">
        <v>53</v>
      </c>
      <c r="C27" s="4"/>
      <c r="D27" s="8"/>
      <c r="E27" s="4"/>
      <c r="F27" s="15">
        <v>39044</v>
      </c>
      <c r="G27" s="70">
        <v>-833990</v>
      </c>
      <c r="H27" s="71">
        <v>-833990</v>
      </c>
      <c r="I27" s="60"/>
      <c r="J27" s="29"/>
    </row>
    <row r="28" spans="1:10" ht="39.75" customHeight="1" x14ac:dyDescent="0.25">
      <c r="A28" s="4"/>
      <c r="B28" s="53" t="s">
        <v>59</v>
      </c>
      <c r="C28" s="4"/>
      <c r="D28" s="9"/>
      <c r="E28" s="4"/>
      <c r="F28" s="15"/>
      <c r="G28" s="70">
        <v>396552</v>
      </c>
      <c r="H28" s="71">
        <v>396552</v>
      </c>
      <c r="I28" s="60"/>
      <c r="J28" s="29"/>
    </row>
    <row r="29" spans="1:10" ht="39.75" customHeight="1" x14ac:dyDescent="0.25">
      <c r="A29" s="4"/>
      <c r="B29" s="53" t="s">
        <v>60</v>
      </c>
      <c r="C29" s="4"/>
      <c r="D29" s="9"/>
      <c r="E29" s="4"/>
      <c r="F29" s="15"/>
      <c r="G29" s="70">
        <v>200000</v>
      </c>
      <c r="H29" s="71">
        <v>200000</v>
      </c>
      <c r="I29" s="63"/>
      <c r="J29" s="52"/>
    </row>
    <row r="30" spans="1:10" ht="4.5" hidden="1" customHeight="1" x14ac:dyDescent="0.25">
      <c r="A30" s="4"/>
      <c r="B30" s="37"/>
      <c r="C30" s="4"/>
      <c r="D30" s="9"/>
      <c r="E30" s="4"/>
      <c r="F30" s="15"/>
      <c r="G30" s="70"/>
      <c r="H30" s="71"/>
      <c r="I30" s="63"/>
      <c r="J30" s="52"/>
    </row>
    <row r="31" spans="1:10" ht="18.75" x14ac:dyDescent="0.25">
      <c r="A31" s="4"/>
      <c r="B31" s="22" t="s">
        <v>48</v>
      </c>
      <c r="C31" s="7"/>
      <c r="D31" s="9"/>
      <c r="E31" s="4">
        <v>242000</v>
      </c>
      <c r="F31" s="15"/>
      <c r="G31" s="72">
        <f>G32+G41+G45</f>
        <v>1462056.1600000001</v>
      </c>
      <c r="H31" s="76">
        <f t="shared" ref="H31:J31" si="2">H32+H41+H45</f>
        <v>1462056.1600000001</v>
      </c>
      <c r="I31" s="64">
        <f t="shared" si="2"/>
        <v>0</v>
      </c>
      <c r="J31" s="51">
        <f t="shared" si="2"/>
        <v>0</v>
      </c>
    </row>
    <row r="32" spans="1:10" ht="35.1" customHeight="1" x14ac:dyDescent="0.25">
      <c r="A32" s="4"/>
      <c r="B32" s="37" t="s">
        <v>61</v>
      </c>
      <c r="C32" s="7"/>
      <c r="D32" s="11"/>
      <c r="E32" s="4">
        <v>125158</v>
      </c>
      <c r="F32" s="15"/>
      <c r="G32" s="86">
        <v>702056.16</v>
      </c>
      <c r="H32" s="77">
        <v>702056.16</v>
      </c>
      <c r="I32" s="60"/>
      <c r="J32" s="29"/>
    </row>
    <row r="33" spans="1:10" ht="37.5" hidden="1" customHeight="1" x14ac:dyDescent="0.25">
      <c r="A33" s="15"/>
      <c r="B33" s="37"/>
      <c r="C33" s="9"/>
      <c r="D33" s="11"/>
      <c r="E33" s="4"/>
      <c r="F33" s="15">
        <v>67833</v>
      </c>
      <c r="G33" s="87"/>
      <c r="H33" s="78"/>
      <c r="I33" s="60"/>
      <c r="J33" s="29"/>
    </row>
    <row r="34" spans="1:10" ht="24.6" hidden="1" customHeight="1" x14ac:dyDescent="0.25">
      <c r="A34" s="4"/>
      <c r="B34" s="40"/>
      <c r="C34" s="9" t="s">
        <v>17</v>
      </c>
      <c r="D34" s="11"/>
      <c r="E34" s="4"/>
      <c r="F34" s="15">
        <v>5054</v>
      </c>
      <c r="G34" s="87"/>
      <c r="H34" s="78"/>
      <c r="I34" s="60"/>
      <c r="J34" s="29"/>
    </row>
    <row r="35" spans="1:10" ht="24.6" hidden="1" customHeight="1" x14ac:dyDescent="0.25">
      <c r="A35" s="15"/>
      <c r="B35" s="40"/>
      <c r="C35" s="9"/>
      <c r="D35" s="11"/>
      <c r="E35" s="4"/>
      <c r="F35" s="15"/>
      <c r="G35" s="87"/>
      <c r="H35" s="78"/>
      <c r="I35" s="60"/>
      <c r="J35" s="29"/>
    </row>
    <row r="36" spans="1:10" ht="37.5" hidden="1" customHeight="1" x14ac:dyDescent="0.25">
      <c r="A36" s="15"/>
      <c r="B36" s="37"/>
      <c r="C36" s="9"/>
      <c r="D36" s="11"/>
      <c r="E36" s="4"/>
      <c r="F36" s="15"/>
      <c r="G36" s="70"/>
      <c r="H36" s="71"/>
      <c r="I36" s="60"/>
      <c r="J36" s="29"/>
    </row>
    <row r="37" spans="1:10" ht="37.5" hidden="1" customHeight="1" x14ac:dyDescent="0.25">
      <c r="A37" s="15"/>
      <c r="B37" s="40"/>
      <c r="C37" s="9"/>
      <c r="D37" s="11"/>
      <c r="E37" s="4"/>
      <c r="F37" s="15"/>
      <c r="G37" s="70"/>
      <c r="H37" s="71"/>
      <c r="I37" s="60"/>
      <c r="J37" s="29"/>
    </row>
    <row r="38" spans="1:10" ht="15.95" customHeight="1" x14ac:dyDescent="0.25">
      <c r="A38" s="15"/>
      <c r="B38" s="49" t="s">
        <v>54</v>
      </c>
      <c r="C38" s="9"/>
      <c r="D38" s="11"/>
      <c r="E38" s="4"/>
      <c r="F38" s="15"/>
      <c r="G38" s="73">
        <v>351028.08</v>
      </c>
      <c r="H38" s="79">
        <v>351028.08</v>
      </c>
      <c r="I38" s="60"/>
      <c r="J38" s="29"/>
    </row>
    <row r="39" spans="1:10" ht="17.45" customHeight="1" x14ac:dyDescent="0.25">
      <c r="A39" s="15"/>
      <c r="B39" s="49" t="s">
        <v>55</v>
      </c>
      <c r="C39" s="9"/>
      <c r="D39" s="11"/>
      <c r="E39" s="4"/>
      <c r="F39" s="15"/>
      <c r="G39" s="73">
        <v>175514.04</v>
      </c>
      <c r="H39" s="79">
        <v>175514.04</v>
      </c>
      <c r="I39" s="60"/>
      <c r="J39" s="29"/>
    </row>
    <row r="40" spans="1:10" ht="18" customHeight="1" x14ac:dyDescent="0.25">
      <c r="A40" s="15"/>
      <c r="B40" s="49" t="s">
        <v>56</v>
      </c>
      <c r="C40" s="9"/>
      <c r="D40" s="11"/>
      <c r="E40" s="4"/>
      <c r="F40" s="15"/>
      <c r="G40" s="73">
        <v>175514.04</v>
      </c>
      <c r="H40" s="79">
        <v>175514.04</v>
      </c>
      <c r="I40" s="60"/>
      <c r="J40" s="29"/>
    </row>
    <row r="41" spans="1:10" ht="18" customHeight="1" x14ac:dyDescent="0.25">
      <c r="A41" s="15"/>
      <c r="B41" s="37" t="s">
        <v>62</v>
      </c>
      <c r="C41" s="9"/>
      <c r="D41" s="11"/>
      <c r="E41" s="4"/>
      <c r="F41" s="15"/>
      <c r="G41" s="70">
        <v>680000</v>
      </c>
      <c r="H41" s="71">
        <v>680000</v>
      </c>
      <c r="I41" s="60"/>
      <c r="J41" s="29"/>
    </row>
    <row r="42" spans="1:10" ht="18" customHeight="1" x14ac:dyDescent="0.25">
      <c r="A42" s="15"/>
      <c r="B42" s="49" t="s">
        <v>54</v>
      </c>
      <c r="C42" s="9"/>
      <c r="D42" s="11"/>
      <c r="E42" s="4"/>
      <c r="F42" s="15"/>
      <c r="G42" s="73">
        <v>210000</v>
      </c>
      <c r="H42" s="79">
        <v>210000</v>
      </c>
      <c r="I42" s="60"/>
      <c r="J42" s="29"/>
    </row>
    <row r="43" spans="1:10" ht="18" customHeight="1" x14ac:dyDescent="0.25">
      <c r="A43" s="15"/>
      <c r="B43" s="49" t="s">
        <v>55</v>
      </c>
      <c r="C43" s="9"/>
      <c r="D43" s="11"/>
      <c r="E43" s="4"/>
      <c r="F43" s="15"/>
      <c r="G43" s="73">
        <v>260000</v>
      </c>
      <c r="H43" s="79">
        <v>260000</v>
      </c>
      <c r="I43" s="60"/>
      <c r="J43" s="29"/>
    </row>
    <row r="44" spans="1:10" ht="18" customHeight="1" x14ac:dyDescent="0.25">
      <c r="A44" s="15"/>
      <c r="B44" s="49" t="s">
        <v>56</v>
      </c>
      <c r="C44" s="9"/>
      <c r="D44" s="11"/>
      <c r="E44" s="4"/>
      <c r="F44" s="15"/>
      <c r="G44" s="73">
        <v>210000</v>
      </c>
      <c r="H44" s="79">
        <v>210000</v>
      </c>
      <c r="I44" s="60"/>
      <c r="J44" s="29"/>
    </row>
    <row r="45" spans="1:10" ht="18" customHeight="1" x14ac:dyDescent="0.25">
      <c r="A45" s="15"/>
      <c r="B45" s="40" t="s">
        <v>63</v>
      </c>
      <c r="C45" s="9"/>
      <c r="D45" s="11"/>
      <c r="E45" s="4"/>
      <c r="F45" s="15"/>
      <c r="G45" s="70">
        <v>80000</v>
      </c>
      <c r="H45" s="71">
        <v>80000</v>
      </c>
      <c r="I45" s="60"/>
      <c r="J45" s="29"/>
    </row>
    <row r="46" spans="1:10" ht="18" customHeight="1" x14ac:dyDescent="0.25">
      <c r="A46" s="15"/>
      <c r="B46" s="49" t="s">
        <v>57</v>
      </c>
      <c r="C46" s="9"/>
      <c r="D46" s="11"/>
      <c r="E46" s="4"/>
      <c r="F46" s="15"/>
      <c r="G46" s="73">
        <v>80000</v>
      </c>
      <c r="H46" s="79">
        <v>80000</v>
      </c>
      <c r="I46" s="60"/>
      <c r="J46" s="29"/>
    </row>
    <row r="47" spans="1:10" ht="7.5" customHeight="1" x14ac:dyDescent="0.25">
      <c r="A47" s="15"/>
      <c r="B47" s="40"/>
      <c r="C47" s="9"/>
      <c r="D47" s="11"/>
      <c r="E47" s="4"/>
      <c r="F47" s="15"/>
      <c r="G47" s="70"/>
      <c r="H47" s="71"/>
      <c r="I47" s="60"/>
      <c r="J47" s="29"/>
    </row>
    <row r="48" spans="1:10" ht="33" customHeight="1" x14ac:dyDescent="0.25">
      <c r="A48" s="107" t="s">
        <v>22</v>
      </c>
      <c r="B48" s="108"/>
      <c r="C48" s="9"/>
      <c r="D48" s="11"/>
      <c r="E48" s="4"/>
      <c r="F48" s="15"/>
      <c r="G48" s="88"/>
      <c r="H48" s="80">
        <f>H49+H59+H62+H66</f>
        <v>0</v>
      </c>
      <c r="I48" s="65"/>
      <c r="J48" s="30"/>
    </row>
    <row r="49" spans="1:10" ht="20.45" customHeight="1" x14ac:dyDescent="0.25">
      <c r="A49" s="22"/>
      <c r="B49" s="22" t="s">
        <v>35</v>
      </c>
      <c r="C49" s="9"/>
      <c r="D49" s="11"/>
      <c r="E49" s="4"/>
      <c r="F49" s="15"/>
      <c r="G49" s="70"/>
      <c r="H49" s="76">
        <f>H51+H52+H53+H54+H55+H56+H57+H58+H50</f>
        <v>776800</v>
      </c>
      <c r="I49" s="60"/>
      <c r="J49" s="29"/>
    </row>
    <row r="50" spans="1:10" ht="20.45" customHeight="1" x14ac:dyDescent="0.25">
      <c r="A50" s="22"/>
      <c r="B50" s="31" t="s">
        <v>43</v>
      </c>
      <c r="C50" s="9"/>
      <c r="D50" s="11"/>
      <c r="E50" s="4"/>
      <c r="F50" s="15"/>
      <c r="G50" s="70"/>
      <c r="H50" s="81">
        <v>-2200</v>
      </c>
      <c r="I50" s="60"/>
      <c r="J50" s="29"/>
    </row>
    <row r="51" spans="1:10" ht="20.100000000000001" customHeight="1" x14ac:dyDescent="0.25">
      <c r="A51" s="22"/>
      <c r="B51" s="31" t="s">
        <v>37</v>
      </c>
      <c r="C51" s="32"/>
      <c r="D51" s="33"/>
      <c r="E51" s="34"/>
      <c r="F51" s="35"/>
      <c r="G51" s="89"/>
      <c r="H51" s="82">
        <v>-235326</v>
      </c>
      <c r="I51" s="66"/>
      <c r="J51" s="36"/>
    </row>
    <row r="52" spans="1:10" ht="17.45" customHeight="1" x14ac:dyDescent="0.25">
      <c r="A52" s="22"/>
      <c r="B52" s="31" t="s">
        <v>39</v>
      </c>
      <c r="C52" s="9"/>
      <c r="D52" s="11"/>
      <c r="E52" s="4"/>
      <c r="F52" s="15"/>
      <c r="G52" s="70"/>
      <c r="H52" s="81">
        <v>-100000</v>
      </c>
      <c r="I52" s="66"/>
      <c r="J52" s="36"/>
    </row>
    <row r="53" spans="1:10" ht="20.100000000000001" customHeight="1" x14ac:dyDescent="0.25">
      <c r="A53" s="22"/>
      <c r="B53" s="31" t="s">
        <v>41</v>
      </c>
      <c r="C53" s="9"/>
      <c r="D53" s="11"/>
      <c r="E53" s="4"/>
      <c r="F53" s="15"/>
      <c r="G53" s="70"/>
      <c r="H53" s="81">
        <v>150000</v>
      </c>
      <c r="I53" s="60"/>
      <c r="J53" s="29"/>
    </row>
    <row r="54" spans="1:10" ht="20.100000000000001" customHeight="1" x14ac:dyDescent="0.25">
      <c r="A54" s="22"/>
      <c r="B54" s="31" t="s">
        <v>42</v>
      </c>
      <c r="C54" s="9"/>
      <c r="D54" s="11"/>
      <c r="E54" s="4"/>
      <c r="F54" s="15"/>
      <c r="G54" s="70"/>
      <c r="H54" s="81">
        <v>150000</v>
      </c>
      <c r="I54" s="60"/>
      <c r="J54" s="29"/>
    </row>
    <row r="55" spans="1:10" ht="20.100000000000001" customHeight="1" x14ac:dyDescent="0.25">
      <c r="A55" s="22"/>
      <c r="B55" s="31" t="s">
        <v>64</v>
      </c>
      <c r="C55" s="9"/>
      <c r="D55" s="11"/>
      <c r="E55" s="4"/>
      <c r="F55" s="15"/>
      <c r="G55" s="70"/>
      <c r="H55" s="81">
        <v>150000</v>
      </c>
      <c r="I55" s="60"/>
      <c r="J55" s="29"/>
    </row>
    <row r="56" spans="1:10" ht="20.100000000000001" customHeight="1" x14ac:dyDescent="0.25">
      <c r="A56" s="22"/>
      <c r="B56" s="31" t="s">
        <v>38</v>
      </c>
      <c r="C56" s="32"/>
      <c r="D56" s="33"/>
      <c r="E56" s="34"/>
      <c r="F56" s="35"/>
      <c r="G56" s="89"/>
      <c r="H56" s="82">
        <v>200000</v>
      </c>
      <c r="I56" s="60"/>
      <c r="J56" s="29"/>
    </row>
    <row r="57" spans="1:10" ht="20.100000000000001" customHeight="1" x14ac:dyDescent="0.25">
      <c r="A57" s="22"/>
      <c r="B57" s="31" t="s">
        <v>40</v>
      </c>
      <c r="C57" s="9"/>
      <c r="D57" s="11"/>
      <c r="E57" s="4"/>
      <c r="F57" s="15"/>
      <c r="G57" s="70"/>
      <c r="H57" s="81">
        <v>229000</v>
      </c>
      <c r="I57" s="60"/>
      <c r="J57" s="29"/>
    </row>
    <row r="58" spans="1:10" ht="20.100000000000001" customHeight="1" x14ac:dyDescent="0.25">
      <c r="A58" s="22"/>
      <c r="B58" s="31" t="s">
        <v>36</v>
      </c>
      <c r="C58" s="32"/>
      <c r="D58" s="33"/>
      <c r="E58" s="34"/>
      <c r="F58" s="35"/>
      <c r="G58" s="89"/>
      <c r="H58" s="82">
        <v>235326</v>
      </c>
      <c r="I58" s="60"/>
      <c r="J58" s="29"/>
    </row>
    <row r="59" spans="1:10" ht="24" customHeight="1" x14ac:dyDescent="0.25">
      <c r="A59" s="22"/>
      <c r="B59" s="22" t="s">
        <v>12</v>
      </c>
      <c r="C59" s="9"/>
      <c r="D59" s="11"/>
      <c r="E59" s="4"/>
      <c r="F59" s="15"/>
      <c r="G59" s="70"/>
      <c r="H59" s="76">
        <f>H60+H61</f>
        <v>150400</v>
      </c>
      <c r="I59" s="60"/>
      <c r="J59" s="29"/>
    </row>
    <row r="60" spans="1:10" ht="18.600000000000001" customHeight="1" x14ac:dyDescent="0.25">
      <c r="A60" s="22"/>
      <c r="B60" s="31" t="s">
        <v>44</v>
      </c>
      <c r="C60" s="32"/>
      <c r="D60" s="33"/>
      <c r="E60" s="34"/>
      <c r="F60" s="35"/>
      <c r="G60" s="89"/>
      <c r="H60" s="82">
        <v>100000</v>
      </c>
      <c r="I60" s="60"/>
      <c r="J60" s="29"/>
    </row>
    <row r="61" spans="1:10" ht="18.600000000000001" customHeight="1" x14ac:dyDescent="0.25">
      <c r="A61" s="22"/>
      <c r="B61" s="31" t="s">
        <v>65</v>
      </c>
      <c r="C61" s="32"/>
      <c r="D61" s="33"/>
      <c r="E61" s="34"/>
      <c r="F61" s="35"/>
      <c r="G61" s="89"/>
      <c r="H61" s="82">
        <v>50400</v>
      </c>
      <c r="I61" s="60"/>
      <c r="J61" s="29"/>
    </row>
    <row r="62" spans="1:10" ht="20.100000000000001" customHeight="1" x14ac:dyDescent="0.25">
      <c r="A62" s="22"/>
      <c r="B62" s="22" t="s">
        <v>45</v>
      </c>
      <c r="C62" s="32"/>
      <c r="D62" s="33"/>
      <c r="E62" s="34"/>
      <c r="F62" s="35"/>
      <c r="G62" s="89"/>
      <c r="H62" s="83">
        <f>H64+H65</f>
        <v>-195000</v>
      </c>
      <c r="I62" s="60"/>
      <c r="J62" s="29"/>
    </row>
    <row r="63" spans="1:10" ht="0.75" hidden="1" customHeight="1" x14ac:dyDescent="0.25">
      <c r="A63" s="22"/>
      <c r="B63" s="31"/>
      <c r="C63" s="32"/>
      <c r="D63" s="33"/>
      <c r="E63" s="34"/>
      <c r="F63" s="35"/>
      <c r="G63" s="89"/>
      <c r="H63" s="82"/>
      <c r="I63" s="60"/>
      <c r="J63" s="29"/>
    </row>
    <row r="64" spans="1:10" ht="20.100000000000001" customHeight="1" x14ac:dyDescent="0.25">
      <c r="A64" s="22"/>
      <c r="B64" s="31" t="s">
        <v>46</v>
      </c>
      <c r="C64" s="32"/>
      <c r="D64" s="33"/>
      <c r="E64" s="34"/>
      <c r="F64" s="35"/>
      <c r="G64" s="89"/>
      <c r="H64" s="82">
        <v>5000</v>
      </c>
      <c r="I64" s="60"/>
      <c r="J64" s="29"/>
    </row>
    <row r="65" spans="1:10" ht="18.600000000000001" customHeight="1" x14ac:dyDescent="0.25">
      <c r="A65" s="22"/>
      <c r="B65" s="31" t="s">
        <v>66</v>
      </c>
      <c r="C65" s="32"/>
      <c r="D65" s="33"/>
      <c r="E65" s="34"/>
      <c r="F65" s="35"/>
      <c r="G65" s="89"/>
      <c r="H65" s="82">
        <v>-200000</v>
      </c>
      <c r="I65" s="60"/>
      <c r="J65" s="29"/>
    </row>
    <row r="66" spans="1:10" ht="20.100000000000001" customHeight="1" x14ac:dyDescent="0.25">
      <c r="A66" s="22"/>
      <c r="B66" s="22" t="s">
        <v>48</v>
      </c>
      <c r="C66" s="32"/>
      <c r="D66" s="33"/>
      <c r="E66" s="34"/>
      <c r="F66" s="35"/>
      <c r="G66" s="89"/>
      <c r="H66" s="83">
        <f>H67</f>
        <v>-732200</v>
      </c>
      <c r="I66" s="60"/>
      <c r="J66" s="29"/>
    </row>
    <row r="67" spans="1:10" ht="18.95" customHeight="1" x14ac:dyDescent="0.25">
      <c r="A67" s="22"/>
      <c r="B67" s="31" t="s">
        <v>47</v>
      </c>
      <c r="C67" s="32"/>
      <c r="D67" s="33"/>
      <c r="E67" s="34"/>
      <c r="F67" s="35"/>
      <c r="G67" s="89"/>
      <c r="H67" s="82">
        <v>-732200</v>
      </c>
      <c r="I67" s="60"/>
      <c r="J67" s="29"/>
    </row>
    <row r="68" spans="1:10" ht="18.75" x14ac:dyDescent="0.3">
      <c r="A68" s="105" t="s">
        <v>2</v>
      </c>
      <c r="B68" s="106"/>
      <c r="C68" s="41" t="e">
        <f>C5+#REF!+C13+C24</f>
        <v>#REF!</v>
      </c>
      <c r="D68" s="41" t="e">
        <f>D5+#REF!+D13+D24</f>
        <v>#REF!</v>
      </c>
      <c r="E68" s="42" t="e">
        <f>E5+#REF!+E13+E24</f>
        <v>#REF!</v>
      </c>
      <c r="F68" s="43" t="e">
        <f>F5+#REF!+F13+F24</f>
        <v>#REF!</v>
      </c>
      <c r="G68" s="44">
        <f>G4+G48</f>
        <v>11137860.16</v>
      </c>
      <c r="H68" s="67">
        <f>H4+H48</f>
        <v>11137860.16</v>
      </c>
      <c r="I68" s="67">
        <f>I4+I48</f>
        <v>0</v>
      </c>
      <c r="J68" s="44">
        <f>J4+J48</f>
        <v>0</v>
      </c>
    </row>
    <row r="69" spans="1:10" ht="24" customHeight="1" thickBot="1" x14ac:dyDescent="0.35">
      <c r="B69" s="45" t="s">
        <v>21</v>
      </c>
      <c r="C69" s="1"/>
      <c r="D69" s="1"/>
      <c r="E69" s="1"/>
      <c r="F69" s="57"/>
      <c r="G69" s="90"/>
      <c r="H69" s="84">
        <v>-8235305.25</v>
      </c>
      <c r="I69" s="68">
        <v>0</v>
      </c>
      <c r="J69" s="1">
        <v>0</v>
      </c>
    </row>
    <row r="70" spans="1:10" ht="23.25" customHeight="1" x14ac:dyDescent="0.25">
      <c r="A70" s="102"/>
      <c r="B70" s="102"/>
      <c r="C70" s="102"/>
      <c r="D70" s="102"/>
      <c r="E70" s="102"/>
      <c r="F70" s="102"/>
      <c r="G70" s="102"/>
      <c r="H70" s="16"/>
    </row>
    <row r="71" spans="1:10" ht="13.5" hidden="1" customHeight="1" x14ac:dyDescent="0.25">
      <c r="B71" s="55">
        <v>42229</v>
      </c>
      <c r="G71" s="19">
        <v>457776045</v>
      </c>
      <c r="H71" s="19">
        <v>466011350.25</v>
      </c>
    </row>
    <row r="72" spans="1:10" ht="21.75" hidden="1" customHeight="1" x14ac:dyDescent="0.25">
      <c r="B72" s="54" t="s">
        <v>58</v>
      </c>
      <c r="E72" s="19" t="e">
        <f>C68+D68+E68</f>
        <v>#REF!</v>
      </c>
      <c r="G72" s="50">
        <f>G68+G71</f>
        <v>468913905.16000003</v>
      </c>
      <c r="H72" s="50">
        <f>H68+H71</f>
        <v>477149210.41000003</v>
      </c>
      <c r="J72" s="19">
        <f>G72-H72</f>
        <v>-8235305.25</v>
      </c>
    </row>
    <row r="73" spans="1:10" ht="33" customHeight="1" x14ac:dyDescent="0.25">
      <c r="C73" s="20" t="s">
        <v>19</v>
      </c>
      <c r="E73">
        <v>455418329.68000001</v>
      </c>
      <c r="G73" s="19"/>
      <c r="H73" s="19"/>
      <c r="J73" s="19"/>
    </row>
    <row r="74" spans="1:10" ht="20.25" customHeight="1" x14ac:dyDescent="0.25">
      <c r="E74" s="17" t="e">
        <f>E72+E73</f>
        <v>#REF!</v>
      </c>
      <c r="F74" t="s">
        <v>20</v>
      </c>
      <c r="G74" s="38"/>
      <c r="H74" s="38"/>
    </row>
    <row r="75" spans="1:10" ht="26.25" customHeight="1" x14ac:dyDescent="0.25">
      <c r="E75">
        <v>454825250.68000001</v>
      </c>
      <c r="G75" s="19"/>
    </row>
    <row r="76" spans="1:10" x14ac:dyDescent="0.25">
      <c r="E76" s="17" t="e">
        <f>E74-E75</f>
        <v>#REF!</v>
      </c>
    </row>
  </sheetData>
  <mergeCells count="12">
    <mergeCell ref="A70:G70"/>
    <mergeCell ref="A5:B5"/>
    <mergeCell ref="A13:B13"/>
    <mergeCell ref="A24:B24"/>
    <mergeCell ref="A68:B68"/>
    <mergeCell ref="A48:B48"/>
    <mergeCell ref="B1:J1"/>
    <mergeCell ref="G2:H2"/>
    <mergeCell ref="I2:I3"/>
    <mergeCell ref="J2:J3"/>
    <mergeCell ref="A4:B4"/>
    <mergeCell ref="B2:B3"/>
  </mergeCells>
  <pageMargins left="0.70866141732283472" right="0.70866141732283472" top="0.74803149606299213" bottom="0.74803149606299213" header="0.31496062992125984" footer="0.31496062992125984"/>
  <pageSetup paperSize="9" scale="73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Ольга Н. Матвеева</cp:lastModifiedBy>
  <cp:lastPrinted>2015-10-19T06:22:28Z</cp:lastPrinted>
  <dcterms:created xsi:type="dcterms:W3CDTF">2014-12-02T12:29:57Z</dcterms:created>
  <dcterms:modified xsi:type="dcterms:W3CDTF">2015-10-19T09:41:25Z</dcterms:modified>
</cp:coreProperties>
</file>