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5480" windowHeight="9525"/>
  </bookViews>
  <sheets>
    <sheet name="2016-2017г" sheetId="10" r:id="rId1"/>
  </sheets>
  <calcPr calcId="145621"/>
</workbook>
</file>

<file path=xl/calcChain.xml><?xml version="1.0" encoding="utf-8"?>
<calcChain xmlns="http://schemas.openxmlformats.org/spreadsheetml/2006/main">
  <c r="E293" i="10" l="1"/>
  <c r="D293" i="10"/>
  <c r="E233" i="10" l="1"/>
  <c r="E232" i="10" s="1"/>
  <c r="D233" i="10"/>
  <c r="D232" i="10" s="1"/>
  <c r="D242" i="10"/>
  <c r="E243" i="10"/>
  <c r="E242" i="10" s="1"/>
  <c r="D243" i="10"/>
  <c r="E240" i="10" l="1"/>
  <c r="D240" i="10"/>
  <c r="E238" i="10"/>
  <c r="D238" i="10"/>
  <c r="E205" i="10" l="1"/>
  <c r="D205" i="10"/>
  <c r="E260" i="10"/>
  <c r="D260" i="10"/>
  <c r="E209" i="10"/>
  <c r="E208" i="10" s="1"/>
  <c r="D209" i="10"/>
  <c r="D208" i="10" s="1"/>
  <c r="E174" i="10" l="1"/>
  <c r="D174" i="10"/>
  <c r="E26" i="10" l="1"/>
  <c r="D26" i="10"/>
  <c r="E292" i="10" l="1"/>
  <c r="D292" i="10"/>
  <c r="E290" i="10"/>
  <c r="D290" i="10"/>
  <c r="E288" i="10"/>
  <c r="D288" i="10"/>
  <c r="E284" i="10"/>
  <c r="D284" i="10"/>
  <c r="E281" i="10"/>
  <c r="D281" i="10"/>
  <c r="E279" i="10"/>
  <c r="D279" i="10"/>
  <c r="E276" i="10"/>
  <c r="D276" i="10"/>
  <c r="E272" i="10"/>
  <c r="D272" i="10"/>
  <c r="E269" i="10"/>
  <c r="D269" i="10"/>
  <c r="E259" i="10"/>
  <c r="D259" i="10"/>
  <c r="E257" i="10"/>
  <c r="D257" i="10"/>
  <c r="E253" i="10"/>
  <c r="D253" i="10"/>
  <c r="E251" i="10"/>
  <c r="D251" i="10"/>
  <c r="E249" i="10"/>
  <c r="D249" i="10"/>
  <c r="E247" i="10"/>
  <c r="D247" i="10"/>
  <c r="E236" i="10"/>
  <c r="D236" i="10"/>
  <c r="E234" i="10"/>
  <c r="D234" i="10"/>
  <c r="E230" i="10"/>
  <c r="D230" i="10"/>
  <c r="E228" i="10"/>
  <c r="D228" i="10"/>
  <c r="E226" i="10"/>
  <c r="D226" i="10"/>
  <c r="E223" i="10"/>
  <c r="D223" i="10"/>
  <c r="E221" i="10"/>
  <c r="D221" i="10"/>
  <c r="E218" i="10"/>
  <c r="D218" i="10"/>
  <c r="E214" i="10"/>
  <c r="E213" i="10" s="1"/>
  <c r="E212" i="10" s="1"/>
  <c r="D214" i="10"/>
  <c r="D213" i="10" s="1"/>
  <c r="D212" i="10" s="1"/>
  <c r="E202" i="10"/>
  <c r="E201" i="10" s="1"/>
  <c r="D202" i="10"/>
  <c r="D201" i="10" s="1"/>
  <c r="E199" i="10"/>
  <c r="E198" i="10" s="1"/>
  <c r="E197" i="10" s="1"/>
  <c r="D199" i="10"/>
  <c r="D198" i="10" s="1"/>
  <c r="E195" i="10"/>
  <c r="E194" i="10" s="1"/>
  <c r="D195" i="10"/>
  <c r="D194" i="10" s="1"/>
  <c r="E188" i="10"/>
  <c r="E185" i="10" s="1"/>
  <c r="D188" i="10"/>
  <c r="D185" i="10" s="1"/>
  <c r="E183" i="10"/>
  <c r="D183" i="10"/>
  <c r="E181" i="10"/>
  <c r="D181" i="10"/>
  <c r="E179" i="10"/>
  <c r="D179" i="10"/>
  <c r="E173" i="10"/>
  <c r="E172" i="10" s="1"/>
  <c r="D173" i="10"/>
  <c r="D172" i="10" s="1"/>
  <c r="E170" i="10"/>
  <c r="E169" i="10" s="1"/>
  <c r="D170" i="10"/>
  <c r="D169" i="10" s="1"/>
  <c r="E166" i="10"/>
  <c r="D166" i="10"/>
  <c r="E164" i="10"/>
  <c r="D164" i="10"/>
  <c r="E162" i="10"/>
  <c r="D162" i="10"/>
  <c r="E160" i="10"/>
  <c r="D160" i="10"/>
  <c r="E158" i="10"/>
  <c r="D158" i="10"/>
  <c r="E155" i="10"/>
  <c r="D155" i="10"/>
  <c r="E150" i="10"/>
  <c r="E149" i="10" s="1"/>
  <c r="D150" i="10"/>
  <c r="D149" i="10" s="1"/>
  <c r="E147" i="10"/>
  <c r="E146" i="10" s="1"/>
  <c r="D147" i="10"/>
  <c r="D146" i="10" s="1"/>
  <c r="E143" i="10"/>
  <c r="D143" i="10"/>
  <c r="E141" i="10"/>
  <c r="D141" i="10"/>
  <c r="E138" i="10"/>
  <c r="E137" i="10" s="1"/>
  <c r="D138" i="10"/>
  <c r="D137" i="10" s="1"/>
  <c r="E134" i="10"/>
  <c r="E133" i="10" s="1"/>
  <c r="D134" i="10"/>
  <c r="D133" i="10" s="1"/>
  <c r="E129" i="10"/>
  <c r="E128" i="10" s="1"/>
  <c r="D129" i="10"/>
  <c r="D128" i="10" s="1"/>
  <c r="E126" i="10"/>
  <c r="D126" i="10"/>
  <c r="E124" i="10"/>
  <c r="D124" i="10"/>
  <c r="E121" i="10"/>
  <c r="D121" i="10"/>
  <c r="E119" i="10"/>
  <c r="D119" i="10"/>
  <c r="E117" i="10"/>
  <c r="D117" i="10"/>
  <c r="E114" i="10"/>
  <c r="D114" i="10"/>
  <c r="D112" i="10"/>
  <c r="D111" i="10" s="1"/>
  <c r="E111" i="10"/>
  <c r="E108" i="10"/>
  <c r="D108" i="10"/>
  <c r="E106" i="10"/>
  <c r="D106" i="10"/>
  <c r="E102" i="10"/>
  <c r="D102" i="10"/>
  <c r="E99" i="10"/>
  <c r="D99" i="10"/>
  <c r="E96" i="10"/>
  <c r="D96" i="10"/>
  <c r="E93" i="10"/>
  <c r="D93" i="10"/>
  <c r="E89" i="10"/>
  <c r="D89" i="10"/>
  <c r="E86" i="10"/>
  <c r="D86" i="10"/>
  <c r="E84" i="10"/>
  <c r="D84" i="10"/>
  <c r="E81" i="10"/>
  <c r="D81" i="10"/>
  <c r="E78" i="10"/>
  <c r="D78" i="10"/>
  <c r="E75" i="10"/>
  <c r="D75" i="10"/>
  <c r="E72" i="10"/>
  <c r="D72" i="10"/>
  <c r="E70" i="10"/>
  <c r="D70" i="10"/>
  <c r="E67" i="10"/>
  <c r="D67" i="10"/>
  <c r="E64" i="10"/>
  <c r="D64" i="10"/>
  <c r="E61" i="10"/>
  <c r="D61" i="10"/>
  <c r="E59" i="10"/>
  <c r="D59" i="10"/>
  <c r="E56" i="10"/>
  <c r="D56" i="10"/>
  <c r="E52" i="10"/>
  <c r="D52" i="10"/>
  <c r="E50" i="10"/>
  <c r="D50" i="10"/>
  <c r="E47" i="10"/>
  <c r="D47" i="10"/>
  <c r="E44" i="10"/>
  <c r="D44" i="10"/>
  <c r="E40" i="10"/>
  <c r="D40" i="10"/>
  <c r="E37" i="10"/>
  <c r="D37" i="10"/>
  <c r="E35" i="10"/>
  <c r="D35" i="10"/>
  <c r="E33" i="10"/>
  <c r="D33" i="10"/>
  <c r="E31" i="10"/>
  <c r="D31" i="10"/>
  <c r="E27" i="10"/>
  <c r="D27" i="10"/>
  <c r="E24" i="10"/>
  <c r="D24" i="10"/>
  <c r="E22" i="10"/>
  <c r="D22" i="10"/>
  <c r="E20" i="10"/>
  <c r="D20" i="10"/>
  <c r="E18" i="10"/>
  <c r="D18" i="10"/>
  <c r="E14" i="10"/>
  <c r="D14" i="10"/>
  <c r="E12" i="10"/>
  <c r="D12" i="10"/>
  <c r="E9" i="10"/>
  <c r="D9" i="10"/>
  <c r="E6" i="10"/>
  <c r="D6" i="10"/>
  <c r="D197" i="10" l="1"/>
  <c r="E246" i="10"/>
  <c r="E245" i="10" s="1"/>
  <c r="D246" i="10"/>
  <c r="D245" i="10" s="1"/>
  <c r="E225" i="10"/>
  <c r="D225" i="10"/>
  <c r="D193" i="10"/>
  <c r="E193" i="10"/>
  <c r="E154" i="10"/>
  <c r="E153" i="10" s="1"/>
  <c r="D154" i="10"/>
  <c r="D153" i="10" s="1"/>
  <c r="E287" i="10"/>
  <c r="E55" i="10"/>
  <c r="E105" i="10"/>
  <c r="E110" i="10"/>
  <c r="D110" i="10"/>
  <c r="E145" i="10"/>
  <c r="D105" i="10"/>
  <c r="D140" i="10"/>
  <c r="D136" i="10" s="1"/>
  <c r="D55" i="10"/>
  <c r="E49" i="10"/>
  <c r="D42" i="10"/>
  <c r="D145" i="10"/>
  <c r="D5" i="10"/>
  <c r="E42" i="10"/>
  <c r="D217" i="10"/>
  <c r="E5" i="10"/>
  <c r="E140" i="10"/>
  <c r="E136" i="10" s="1"/>
  <c r="D178" i="10"/>
  <c r="D177" i="10" s="1"/>
  <c r="E217" i="10"/>
  <c r="E256" i="10"/>
  <c r="D49" i="10"/>
  <c r="E178" i="10"/>
  <c r="E177" i="10" s="1"/>
  <c r="D287" i="10"/>
  <c r="D132" i="10"/>
  <c r="E132" i="10"/>
  <c r="D256" i="10"/>
  <c r="E255" i="10" l="1"/>
  <c r="E216" i="10"/>
  <c r="D216" i="10"/>
  <c r="E4" i="10"/>
  <c r="D4" i="10"/>
  <c r="D54" i="10"/>
  <c r="D255" i="10"/>
  <c r="E54" i="10"/>
  <c r="D294" i="10" l="1"/>
  <c r="D296" i="10" s="1"/>
  <c r="E294" i="10"/>
  <c r="E296" i="10" s="1"/>
</calcChain>
</file>

<file path=xl/sharedStrings.xml><?xml version="1.0" encoding="utf-8"?>
<sst xmlns="http://schemas.openxmlformats.org/spreadsheetml/2006/main" count="452" uniqueCount="320">
  <si>
    <t>Непрограммные расходы</t>
  </si>
  <si>
    <t>02.0.0000</t>
  </si>
  <si>
    <t>02.1.0000</t>
  </si>
  <si>
    <t>02.1.7043</t>
  </si>
  <si>
    <t>02.1.7046</t>
  </si>
  <si>
    <t>02.1.7050</t>
  </si>
  <si>
    <t>02.1.7051</t>
  </si>
  <si>
    <t>02.1.7052</t>
  </si>
  <si>
    <t>02.1.7053</t>
  </si>
  <si>
    <t>02.1.7055</t>
  </si>
  <si>
    <t>02.1.7311</t>
  </si>
  <si>
    <t>02.2.0000</t>
  </si>
  <si>
    <t>03.0.0000</t>
  </si>
  <si>
    <t>03.1.0000</t>
  </si>
  <si>
    <t>03.1.5220</t>
  </si>
  <si>
    <t>03.1.5250</t>
  </si>
  <si>
    <t>03.1.5270</t>
  </si>
  <si>
    <t>03.1.7074</t>
  </si>
  <si>
    <t>03.1.7075</t>
  </si>
  <si>
    <t>03.1.7083</t>
  </si>
  <si>
    <t>03.1.7084</t>
  </si>
  <si>
    <t>03.1.7085</t>
  </si>
  <si>
    <t>03.1.7086</t>
  </si>
  <si>
    <t>03.1.7087</t>
  </si>
  <si>
    <t>03.1.7089</t>
  </si>
  <si>
    <t>03.1.7304</t>
  </si>
  <si>
    <t>03.2.0000</t>
  </si>
  <si>
    <t>03.3.0000</t>
  </si>
  <si>
    <t>03.3.7097</t>
  </si>
  <si>
    <t>03.3.7099</t>
  </si>
  <si>
    <t>03.3.7100</t>
  </si>
  <si>
    <t>03.3.7106</t>
  </si>
  <si>
    <t>04.1.0000</t>
  </si>
  <si>
    <t>08.0.0000</t>
  </si>
  <si>
    <t>08.1.0000</t>
  </si>
  <si>
    <t>08.2.0000</t>
  </si>
  <si>
    <t>10.0.0000</t>
  </si>
  <si>
    <t>10.1.0000</t>
  </si>
  <si>
    <t>10.2.0000</t>
  </si>
  <si>
    <t>11.0.0000</t>
  </si>
  <si>
    <t>11.1.0000</t>
  </si>
  <si>
    <t>11.1.5144</t>
  </si>
  <si>
    <t>11.1.7170</t>
  </si>
  <si>
    <t>13.0.0000</t>
  </si>
  <si>
    <t>13.1.0000</t>
  </si>
  <si>
    <t>14.0.0000</t>
  </si>
  <si>
    <t>14.1.0000</t>
  </si>
  <si>
    <t>15.0.0000</t>
  </si>
  <si>
    <t>15.1.0000</t>
  </si>
  <si>
    <t>21.0.0000</t>
  </si>
  <si>
    <t>21.1.0000</t>
  </si>
  <si>
    <t>21.2.0000</t>
  </si>
  <si>
    <t>23.0.0000</t>
  </si>
  <si>
    <t>23.1.0000</t>
  </si>
  <si>
    <t>24.0.0000</t>
  </si>
  <si>
    <t>24.1.0000</t>
  </si>
  <si>
    <t>24.2.0000</t>
  </si>
  <si>
    <t>25.0.0000</t>
  </si>
  <si>
    <t>25.2.0000</t>
  </si>
  <si>
    <t>36.0.0000</t>
  </si>
  <si>
    <t>36.1.0000</t>
  </si>
  <si>
    <t>50.0.5118</t>
  </si>
  <si>
    <t>50.0.8019</t>
  </si>
  <si>
    <t>50.0.8020</t>
  </si>
  <si>
    <t>Муниципальная  программа "Развитие образования и молодежная политика в Большесельском муниципальном районе"</t>
  </si>
  <si>
    <t>Ведомственная целевая программа Управления образования администрации Большесельского муниципального района</t>
  </si>
  <si>
    <t>Муниципальная  программа "Социальная поддержка населения Большесельского муниципального района"</t>
  </si>
  <si>
    <t xml:space="preserve">Муниципальная целевая программа "Доступная среда" </t>
  </si>
  <si>
    <t>Ведомственная целевая программа "Социальная поддержка населения Большесельского муниципального района"</t>
  </si>
  <si>
    <t>Муниципальная  целевая программа "Семья и дети Ярославии"</t>
  </si>
  <si>
    <t>Муниципальная  программа "Обеспечение качественными коммунальными услугами населения Большесельского муниципального района"</t>
  </si>
  <si>
    <t xml:space="preserve">Ведомственная целевая программа "Реализация молодежной политики в Большесельском муниципальном районе" </t>
  </si>
  <si>
    <t>Муниципальная целевая программа "Доступная среда в Большесельском муниципальном районе"</t>
  </si>
  <si>
    <t>Муниципальная программа "Обеспечение общественного порядка и противодействие преступности на территории в Большесельском  муниципальном районе"</t>
  </si>
  <si>
    <t>Муниципальная целевая программа "Комплексные меры противодействия злоупотреблению наркотиками и их незаконному обороту"</t>
  </si>
  <si>
    <t xml:space="preserve">Муниципальная  целевая программа "Повышение безопасности дорожного движения в Большесельском муниципальном районе " </t>
  </si>
  <si>
    <t>Муниципальная программа "Развитие сельского хозяйства в Большесельском муниципальном районе"</t>
  </si>
  <si>
    <t>Ведомственная целевая программа  "Поддержка потребительского рынка на территории  Большесельского муниципального района"</t>
  </si>
  <si>
    <t>Ведомственная целевая программа "Поддержка предприятий жилищно-коммунального комплекса, оказывающих услуги по теплоснабжению"</t>
  </si>
  <si>
    <t>Муниципальная  программа "Развитие дорожного хозяйства и транспорта в Большесельском муниципальном районе"</t>
  </si>
  <si>
    <t>Муниципальная целевая программа  "Развитие сети автомобильных дорог  общего пользования местного значения Большесельского муниципального района"</t>
  </si>
  <si>
    <t>Муниципальная программа "Защита населения и территории Большесельского  муниципального района  от чрезвычайных  ситуаций, обеспечение пожарной безопасности  и безопасности людей на водных объектах"</t>
  </si>
  <si>
    <t>Муниципальная программа "Развитие культуры и туризма в Большесельском  муниципальном районе"</t>
  </si>
  <si>
    <t>Ведомственная целевая программа "Развитие  учреждений культуры в Большесельском муниципальном районе"</t>
  </si>
  <si>
    <t>Муниципальная целевая программа "Развитие туризма и отдыха на территории Большесельского муниципального района"</t>
  </si>
  <si>
    <t>Муниципальная программа "Информационное общество в Большесельском муниципальном районе"</t>
  </si>
  <si>
    <t>Муниципальная программа "Управление  муниципальными  финансами в Большесельском  муниципальном районе"</t>
  </si>
  <si>
    <t>Ведомственная целевая программа  "Развитие  муниципальной службы  в  Большесельском муниципальном районе"</t>
  </si>
  <si>
    <t>02.3.7066</t>
  </si>
  <si>
    <t>08.2.7143</t>
  </si>
  <si>
    <t>11.2.0000.</t>
  </si>
  <si>
    <t>Муниципальная   программа "Развитие физической культуры и спорта в Большесельском муниципальном районе "</t>
  </si>
  <si>
    <t>Муниципальная  целевая программа  "Развитие  малого и среднего  предпринимательства  в Большесельском  муниципальном районе"</t>
  </si>
  <si>
    <t>24.2.7255</t>
  </si>
  <si>
    <t>24.2.7256</t>
  </si>
  <si>
    <t>02.1.1001</t>
  </si>
  <si>
    <t>02.1.1002</t>
  </si>
  <si>
    <t>02.1.1003</t>
  </si>
  <si>
    <t>02.1.1004</t>
  </si>
  <si>
    <t>02.1.1005</t>
  </si>
  <si>
    <t>99.0.7204</t>
  </si>
  <si>
    <t>99.0.7297</t>
  </si>
  <si>
    <t>03.1.1010</t>
  </si>
  <si>
    <t>03.3.1013</t>
  </si>
  <si>
    <t>03.3.1014</t>
  </si>
  <si>
    <t>03.3.1015</t>
  </si>
  <si>
    <t>04.1.1017</t>
  </si>
  <si>
    <t>08.1.1020</t>
  </si>
  <si>
    <t>08.2.1021</t>
  </si>
  <si>
    <t>10.1.1023</t>
  </si>
  <si>
    <t>10.2.1024</t>
  </si>
  <si>
    <t>11.1.1030</t>
  </si>
  <si>
    <t>11.1.1031</t>
  </si>
  <si>
    <t>11.1.1032</t>
  </si>
  <si>
    <t>11.1.1034</t>
  </si>
  <si>
    <t>11.2.1035</t>
  </si>
  <si>
    <t>13.1.1036</t>
  </si>
  <si>
    <t>Ведомственная целевая программа  "Поддержка  средств   массовой  информации в Большесельском  муниципальном районе"</t>
  </si>
  <si>
    <t>03.1.1012</t>
  </si>
  <si>
    <t>15.1.1040</t>
  </si>
  <si>
    <t>21.1.1041</t>
  </si>
  <si>
    <t>21.2.1042</t>
  </si>
  <si>
    <t>21.3.1043</t>
  </si>
  <si>
    <t>23.1.1046</t>
  </si>
  <si>
    <t>24.1.1050</t>
  </si>
  <si>
    <t>24.1.1503</t>
  </si>
  <si>
    <t>24.2.1051</t>
  </si>
  <si>
    <t>25.2.1053</t>
  </si>
  <si>
    <t>25.2.1054</t>
  </si>
  <si>
    <t>36.1.1060</t>
  </si>
  <si>
    <t>36.1.1061</t>
  </si>
  <si>
    <t>36.1.1062</t>
  </si>
  <si>
    <t>99.0.7117</t>
  </si>
  <si>
    <t>50.0.1201</t>
  </si>
  <si>
    <t>50.0.1202</t>
  </si>
  <si>
    <t>50.0.1204</t>
  </si>
  <si>
    <t>50.0.1205</t>
  </si>
  <si>
    <t>50.0.1203</t>
  </si>
  <si>
    <t>Название</t>
  </si>
  <si>
    <t>02.3.1009</t>
  </si>
  <si>
    <t xml:space="preserve">Проведение  мероприятий  для детей и молодежи в рамках ведомственной целевой программы "Реализация молодежной политики в Большесельском муниципальном районе"  муниципальной программы «Развитие образования и молодежная политика  в Большесельском муниципальном районе» </t>
  </si>
  <si>
    <t>Реализация мероприятий на оборудование социально-значимых объектов сферы образования с целью обеспечения доступности для инвалидов в рамках муниципальной целевой программы "Доступная среда" муниципальной целевой  программы "Доступная среда в Большесельском муниципальном районе"</t>
  </si>
  <si>
    <t>Мероприятия,  направленные  на  повышение безопасности дорожного движения  в рамках муниципальной  целевой программы "Повышение безопасности дорожного движения в Большесельском муниципальном районе "  муниципальной программы "Обеспечение общественного порядка и противодействие преступности на территории в Большесельском  муниципальном районе"</t>
  </si>
  <si>
    <t>Субсидия на обеспечение функционирования в вечернее время спортивных залов общеобразовательных школ для занятий в них обучающихся в рамках  муниципальной целевой 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 на территории в Большесельском  муниципальном районе"</t>
  </si>
  <si>
    <t xml:space="preserve"> Субсидия на оплату труда работников сферы культуры в рамках ведомственной целевой программы "Развитие  учреждений культуры в Большесельском муниципальном районе" муниципальной программы "Развитие культуры и туризма в Большесельском  муниципальном районе"</t>
  </si>
  <si>
    <t>Ведомственная целевая программа  "Развитие  физической культуры и спорта в Большесельском муниципальном районе"</t>
  </si>
  <si>
    <t>Частичная компенсацию расходов, связанных с выполнением полномочий органами местного самоуправления муниципальных образований по теплоснабжению в рамках ведомственной целевой программы "Поддержка предприятий жилищно-коммунального комплекса, оказывающих услуги по теплоснабжению"   муниципальной  программы  "Обеспечение качественными коммунальными услугами населения Большесельского муниципального района"</t>
  </si>
  <si>
    <t>Реализация  программ развития муниципальной службы в рамках ведомственной целевой программы  "Развитие  муниципальной службы  в  Большесельском муниципальном районе" муниципальной программы "Эффективная власть в Большесельском муниципальном районе "</t>
  </si>
  <si>
    <t>Муниципальная программа "Эффективная власть в Большесельском муниципальном районе "</t>
  </si>
  <si>
    <t>Муниципальная целевая программа "Социальная поддержка пожилых граждан  в Большесельском  муниципальном районе"</t>
  </si>
  <si>
    <t>Муниципальная целевая программа "Управление  муниципальными  финансами  Большесельского  муниципального  района"</t>
  </si>
  <si>
    <t>Ведомственная целевая программа "Поддержка автомобильного пассажирского транспорта общего пользования на территории Большесельского муниципального района"</t>
  </si>
  <si>
    <t>Ведомственная целевая программа "Совершенствование единой дежурно-диспетчерской службы Большесельского муниципального района"</t>
  </si>
  <si>
    <t>14.1.1079</t>
  </si>
  <si>
    <t>02.2.1007</t>
  </si>
  <si>
    <t>02.2.1008</t>
  </si>
  <si>
    <t>02.2.7065</t>
  </si>
  <si>
    <t>02.3.0000.</t>
  </si>
  <si>
    <t>03.1.5381</t>
  </si>
  <si>
    <t>03.1.5385</t>
  </si>
  <si>
    <t>50.0.2515</t>
  </si>
  <si>
    <t>50.0.2525</t>
  </si>
  <si>
    <t>50.0.2535</t>
  </si>
  <si>
    <t>50.0.2514</t>
  </si>
  <si>
    <t>50.0.2524</t>
  </si>
  <si>
    <t>50.0.2534</t>
  </si>
  <si>
    <t>03.2.1064</t>
  </si>
  <si>
    <t xml:space="preserve">Реализация мероприятий  направленных на социальную поддержку пожилых граждан  в  рамках муниципальной целевой программы  "Социальная поддержка пожилых граждан  в Большесельском муниципальном районе"  муниципальной программы "Социальная поддержка населения Большесельского муниципального района" </t>
  </si>
  <si>
    <t>50.0.5120</t>
  </si>
  <si>
    <t>03.2.1066</t>
  </si>
  <si>
    <t>11.1.1065</t>
  </si>
  <si>
    <t>04.0.0000</t>
  </si>
  <si>
    <t>Реализация  мероприятий направленных  на  повышение социальной  активности  пожилых  людей,  в части организации  культурных  программ</t>
  </si>
  <si>
    <t>99.0.5118</t>
  </si>
  <si>
    <t>Предоставление субсидий бюджетным, автономным учреждениям и иным некоммерческим организациям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</si>
  <si>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</si>
  <si>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</si>
  <si>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бюджетные ассигнования</t>
  </si>
  <si>
    <t>Межбюджетные трансферты</t>
  </si>
  <si>
    <t>Код целевой классификации</t>
  </si>
  <si>
    <t>Вид расходов</t>
  </si>
  <si>
    <t>03.4.0000</t>
  </si>
  <si>
    <t>03.4.1022</t>
  </si>
  <si>
    <t>Итого</t>
  </si>
  <si>
    <t>Социальное обеспечение и иные выплаты населению</t>
  </si>
  <si>
    <t>Обслуживание государственного (муниципального) долга</t>
  </si>
  <si>
    <t>02.1.5260</t>
  </si>
  <si>
    <t>14.1.1080</t>
  </si>
  <si>
    <t>Реализация мероприятий направленных на подготовку к зиме объектов коммунальной инфраструктуры в рамках ведомственной целевой программы "Поддержка предприятий жилищно-коммунального комплекса, оказывающих услуги по теплоснабжению"   муниципальной  программы  "Обеспечение качественными коммунальными услугами населения Большесельского муниципального района"</t>
  </si>
  <si>
    <t>14.1.1086</t>
  </si>
  <si>
    <t>14.2.0000</t>
  </si>
  <si>
    <t xml:space="preserve"> Муниципальная целевая программа "Комплексная программа модернизации и реформирования  жилищно-коммунального хозяйства"</t>
  </si>
  <si>
    <t>14.2.1084</t>
  </si>
  <si>
    <t>14.3.0000</t>
  </si>
  <si>
    <t>Муниципальная целевая программа "Развитие   водоснабжения и водоотведения очистки сточных вод Большесельского  муниципального района"</t>
  </si>
  <si>
    <t>14.3.1085</t>
  </si>
  <si>
    <t>Реализация мероприятий направленных на строительство, реконструкцию и ремонт объектов водоснабжения и водоотведения муниципальной целевой программы "Развитие   водоснабжения и водоотведения очистки сточных вод Большесельского  муниципального района" муниципальной  программы  "Обеспечение качественными коммунальными услугами населения Большесельского муниципального района"</t>
  </si>
  <si>
    <t>14.2.7201</t>
  </si>
  <si>
    <t>Капитальные вложения в объекты недвижимого  имущества государственной (муниципальной) собственности</t>
  </si>
  <si>
    <t>50.0.5930</t>
  </si>
  <si>
    <t>03.1.5137</t>
  </si>
  <si>
    <t>Межбюджетные трансферты на строительство, модернизацию, ремонт и содержание автомобильных дорог общего пользования, в том числе  дорог в поселениях из районного бюджета  в рамках муниципальной целевой программы  "Развитие сети автомобильных дорог  общего пользования местного значения Большесельского муниципального района" муниципальной  программы "Развитие дорожного хозяйства и транспорта в Большесельском муниципальном районе"</t>
  </si>
  <si>
    <t xml:space="preserve"> Мероприятия по повышению качества  управления муниципальными финансами в рамках муниципальной целевой программы  "Управление муниципальными финансами Большесельского муниципального района" муниципальной программой  "Управление муниципальными финансами в Большесельском  муниципальном районе"</t>
  </si>
  <si>
    <t>36.1.1087</t>
  </si>
  <si>
    <t>24.1.7204</t>
  </si>
  <si>
    <t>Транзитные расходы</t>
  </si>
  <si>
    <t xml:space="preserve">Условно утвержденные расходы </t>
  </si>
  <si>
    <t>Всего</t>
  </si>
  <si>
    <t>2016 год (руб.)</t>
  </si>
  <si>
    <t>2017 год (руб.)</t>
  </si>
  <si>
    <t>Дефицит (-), профицит (+)</t>
  </si>
  <si>
    <t>Глава  муниципального района:                                    В.А. Лубенин</t>
  </si>
  <si>
    <t>Расходы районного бюджета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 2016 и 2017 годов</t>
  </si>
  <si>
    <t>Муниципальная целевая программа "Условия  трудового соперничества и меры поощрения работников сельского хозяйства Большесельского муниципального района"</t>
  </si>
  <si>
    <t>25.3.0000</t>
  </si>
  <si>
    <t>25.3.1052</t>
  </si>
  <si>
    <t>Муниципальная целевая программа "Профилактика безнадзорности, правонарушений и защита прав несовершеннолетних, проживающих на территории Большесельского муниципального района"</t>
  </si>
  <si>
    <t xml:space="preserve"> Муниципальная программа "Экономическое развитие в Большесельском муниципальном районе"</t>
  </si>
  <si>
    <t xml:space="preserve">Обеспечение деятельности дошкольных учреждений </t>
  </si>
  <si>
    <t xml:space="preserve">Обеспечение деятельности общеобразовательных  учреждений </t>
  </si>
  <si>
    <t xml:space="preserve">Обеспечение деятельности  учреждений дополнительного образования </t>
  </si>
  <si>
    <t xml:space="preserve">Учебно-методические  кабинеты централизованные бухгалтерии </t>
  </si>
  <si>
    <t xml:space="preserve">Реализация мероприятий, направленных на поддержку  материально-технической базы   образовательных учреждений </t>
  </si>
  <si>
    <t xml:space="preserve">Субвенция на государственную поддержку опеки и попечительства </t>
  </si>
  <si>
    <t xml:space="preserve">Субвенция на содержание ребенка в семье опекуна и приемной семье, а также вознаграждение, причитающееся приемному родителю </t>
  </si>
  <si>
    <t xml:space="preserve">Субвенция на организацию образовательного процесса в образовательных учреждениях </t>
  </si>
  <si>
    <t xml:space="preserve">Субвенция на обеспечение бесплатным питанием обучающихся муниципальных образовательных учреждений </t>
  </si>
  <si>
    <t xml:space="preserve">Субвенция на обеспечение деятельности органов опеки и попечительства  </t>
  </si>
  <si>
    <t xml:space="preserve">Субвенция на обеспечение предоставления услуг по дошкольному образованию детей в дошкольных образовательных организациях </t>
  </si>
  <si>
    <t xml:space="preserve">Обеспечение деятельности учреждений, подведомственных учредителю в сфере  молодежной политики  </t>
  </si>
  <si>
    <t xml:space="preserve">Субвенция на выплаты медицинским работникам, осуществляющим медицинское обслуживание обучающихся и воспитанников муниципальных образовательных учреждений </t>
  </si>
  <si>
    <t xml:space="preserve">Субсидия на оказание (выполнение) муниципальными учреждениями услуг (работ) в сфере молодежной политики  </t>
  </si>
  <si>
    <t xml:space="preserve">Реализация мероприятий по  патриотическому воспитанию граждан </t>
  </si>
  <si>
    <t xml:space="preserve">Субсидия на реализацию мероприятий патриотического воспитания молодежи Ярославской области  </t>
  </si>
  <si>
    <t xml:space="preserve">Реализация  мероприятий направленных на поддержку общественных  организаций  </t>
  </si>
  <si>
    <t xml:space="preserve">Доплаты к пенсиям муниципальных служащих </t>
  </si>
  <si>
    <t>Субвенция на социальную поддержку граждан, подвергшихся  воздействию радиации, за счет средств  федерального бюджета</t>
  </si>
  <si>
    <t xml:space="preserve">Субвенции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 </t>
  </si>
  <si>
    <t xml:space="preserve">Субвенции на оплату жилищно-коммунальных услуг отдельным категориям граждан за счет средств федерального бюджета </t>
  </si>
  <si>
    <t xml:space="preserve">Субвенции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 </t>
  </si>
  <si>
    <t xml:space="preserve">Субвенция на предоставление гражданам субсидий на оплату жилого помещения и коммунальных услуг </t>
  </si>
  <si>
    <t xml:space="preserve">Субвенция на социальную поддержку отдельных категорий граждан  </t>
  </si>
  <si>
    <t xml:space="preserve">Субвенция бюджетам муниципальных образований  на ежемесячную денежную выплату, назначаемую в случае рождения третьего ребенка или последующих детей до достижения ребенком возраста трех лет за счет средств областного бюджета </t>
  </si>
  <si>
    <t xml:space="preserve"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</t>
  </si>
  <si>
    <t xml:space="preserve">Субвенция на денежные выплаты </t>
  </si>
  <si>
    <t xml:space="preserve">Субвенция на обеспечение деятельности органов местного самоуправления в сфере социальной защиты населения </t>
  </si>
  <si>
    <t xml:space="preserve">Субвенция на оказание социальной помощи отдельным категориям граждан </t>
  </si>
  <si>
    <t xml:space="preserve">Субвенция на социальную поддержку отдельных категорий граждан в части ежемесячного пособия на ребенка </t>
  </si>
  <si>
    <t xml:space="preserve">Субвенция  на выплату  пособий по уходу  за  ребенком  до достижения  им  возраста полутора лет , не подлежащим обязательному  социальному  страхованию на  случай  временной нетрудоспособности  и в связи с материнством  </t>
  </si>
  <si>
    <t xml:space="preserve">Субвенция  на  выплату  пособий при рождении ребенка  гражданам,  не  подлежащим  обязательному  социальному  страхованию на  случай  временной нетрудоспособности и в связи с материнством  </t>
  </si>
  <si>
    <t xml:space="preserve">Реализация мероприятий  подпрограммы  "Семья и дети" </t>
  </si>
  <si>
    <t xml:space="preserve">Реализация подпрограммы "Ярославские каникулы" в части оздоровления и отдыха детей  </t>
  </si>
  <si>
    <t xml:space="preserve">Реализация подпрограммы "Ярославские каникулы" в части оплаты стоимости наборов продуктов питания в лагерях с дневной формой пребывания детей </t>
  </si>
  <si>
    <t xml:space="preserve">Субсидия  на  укрепление  института  семьи, повышение  качества  жизни семей  с несовершеннолетними детьми </t>
  </si>
  <si>
    <t xml:space="preserve">Субсидия на  оздоровление и отдых детей </t>
  </si>
  <si>
    <t xml:space="preserve">Субсидия на оплату стоимости набора продуктов питания в лагерях с дневной формой пребывания детей, расположенных на территории Ярославской области 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</si>
  <si>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 </t>
  </si>
  <si>
    <t xml:space="preserve">Реализация мероприятий по профилактике  безнадзорности, правонарушений и защите прав несовершеннолетних </t>
  </si>
  <si>
    <t xml:space="preserve">Обеспечение  функционирования в вечернее время спортивных залов общеобразовательных школ для занятий в них обучающихся </t>
  </si>
  <si>
    <t xml:space="preserve">Реализация мероприятий по  защите населения от чрезвычайных ситуаций </t>
  </si>
  <si>
    <t xml:space="preserve">Обеспечение деятельности МУ "Единая дежурно-диспетчерская служба Большесельского муниципального района" </t>
  </si>
  <si>
    <t xml:space="preserve">Обеспечение  деятельности учреждений по организации досуга в сфере культуры  </t>
  </si>
  <si>
    <t xml:space="preserve">Обеспечение  деятельности музеев </t>
  </si>
  <si>
    <t xml:space="preserve">Обеспечение деятельности  библиотек  </t>
  </si>
  <si>
    <t xml:space="preserve">Обеспечение  деятельности  учреждений дополнительного  образования , в сфере культуры </t>
  </si>
  <si>
    <t xml:space="preserve"> Межбюджетные трансферты на комплектование книжных фондов библиотек муниципальных образований за счет средств федерального бюджета </t>
  </si>
  <si>
    <t xml:space="preserve">Проведение мероприятий  в  сфере  культуры </t>
  </si>
  <si>
    <t xml:space="preserve">Реализация мероприятий , направленных на развитие туризма и отдыха  </t>
  </si>
  <si>
    <t xml:space="preserve">Мероприятия в  области физической культуры и спорта </t>
  </si>
  <si>
    <t xml:space="preserve">Субсидия на реализацию  мероприятий по строительству и реконструкции объектов теплоснабжения и газификации </t>
  </si>
  <si>
    <t xml:space="preserve">Реализация мероприятий  муниципальной целевой программы  развития субъектов  малого и среднего предпринимательства </t>
  </si>
  <si>
    <t xml:space="preserve">Реализация программ повышения  эффективности управления и  распоряжения муниципальной собственностью </t>
  </si>
  <si>
    <t xml:space="preserve">Обеспечение деятельности МУ "Архив" Большесельского муниципального района" </t>
  </si>
  <si>
    <t xml:space="preserve">Поддержка  средств массовой информации </t>
  </si>
  <si>
    <t xml:space="preserve">Строительство, модернизация, ремонт и содержание автомобильных дорог общего пользования, в том числе  дорог в поселениях </t>
  </si>
  <si>
    <t xml:space="preserve">Субсидия на финансирование дорожного хозяйства    </t>
  </si>
  <si>
    <t xml:space="preserve"> Субсидии организациям автомобильного транспорта на возмещение затрат на оказание транспортных услуг населению в межмуниципальном сообщении  </t>
  </si>
  <si>
    <t xml:space="preserve">Субвенция на освобождение от оплаты стоимости проезда лиц, находящихся под диспансерным наблюдением в связи с туберкулезом, и больных туберкулезом </t>
  </si>
  <si>
    <t xml:space="preserve"> Субвенция на освобождение от оплаты стоимости проезда детей из многодетных семей, обучающихся в общеобразовательных учреждениях </t>
  </si>
  <si>
    <t xml:space="preserve">Реализация мероприятий  по возмещению части затрат организациям любых форм собственности и индивидуальным предпринимателям , оказывающим  социально значимые бытовые  услуги сельскому населению </t>
  </si>
  <si>
    <t xml:space="preserve">Реализация мероприятий 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 населенные пункты </t>
  </si>
  <si>
    <t xml:space="preserve">Дотация  поселениям  Большесельского муниципального района на выравнивание бюджетной обеспеченности из районного бюджета </t>
  </si>
  <si>
    <t xml:space="preserve">Мероприятия  на  обеспечение  казначейской системы  исполнения бюджета </t>
  </si>
  <si>
    <t xml:space="preserve">Платежи по обслуживанию муниципального долга  </t>
  </si>
  <si>
    <t xml:space="preserve">Центральный аппарат </t>
  </si>
  <si>
    <t xml:space="preserve">Руководитель контрольно-счетной палаты  муниципального   образования и его заместители   </t>
  </si>
  <si>
    <t xml:space="preserve">Расходы на осуществление полномочий Российской Федерации по государственной регистрации актов гражданского состояния, производимые за счет федерального бюджета  </t>
  </si>
  <si>
    <t xml:space="preserve"> Субвенция на обеспечение профилактики безнадзорности, правонарушений несовершеннолетних и защиты их прав  </t>
  </si>
  <si>
    <t xml:space="preserve">Субсидия на оборудование социально-значимых объектов сферы культуры с целью обеспечения доступности для инвалидов  </t>
  </si>
  <si>
    <t xml:space="preserve">Субвенция  на  осуществление первичного  воинского  учета  на  территориях , где  отсутствуют военные комиссариаты  </t>
  </si>
  <si>
    <t xml:space="preserve"> Субвенция на реализацию отдельных полномочий в сфере законодательства об административных правонарушениях  </t>
  </si>
  <si>
    <t xml:space="preserve">Субсидия на реализацию мероприятий на строительство и реконструкцию объектов водоснабжения и водоотведения за счет средств областного бюджета  </t>
  </si>
  <si>
    <t xml:space="preserve">Дотации поселениям Ярославской области на выравнивание бюджетной обеспеченности  </t>
  </si>
  <si>
    <t xml:space="preserve">Глава муниципального образования </t>
  </si>
  <si>
    <t xml:space="preserve">Субвенция на  составление (изменение и дополнение) списков кандидатов в присяжные заседатели федеральных судов общей юрисдикции </t>
  </si>
  <si>
    <t xml:space="preserve">Субвенция на выплату единовременного пособия при всех формах устройства детей, лишенных родительского попечения,  в семью за счет средств федерального бюджета </t>
  </si>
  <si>
    <t>Муниципальная целевая программа  "Патриотическое воспитание граждан Российской Федерации, проживающих на  территории  Большесельского муниципального района"</t>
  </si>
  <si>
    <t xml:space="preserve">Cсубвенция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 </t>
  </si>
  <si>
    <t>Ведомственная целевая программа "Повышение безопасности жизнедеятельности населения Большесельского муниципального района"</t>
  </si>
  <si>
    <t>Содержание гидротехнических сооружений  в рамках ведомственной целевой программы "Поддержка предприятий жилищно-коммунального комплекса, оказывающих услуги по теплоснабжению"   муниципальной  программы  "Обеспечение качественными коммунальными услугами населения Большесельского муниципального района"</t>
  </si>
  <si>
    <t xml:space="preserve">Реализация мероприятий направленных на модернизацию и реформирование жилищно-коммунального комплекса </t>
  </si>
  <si>
    <t>Ведомственная  целевая программа  "Повышение  эффективности управления и распоряжения муниципальной собственностью Большесельского муниципального района"</t>
  </si>
  <si>
    <t>Межбюджетные трансферты  на  организацию в границах поселения электро-,  тепло-,газо-, и водоснабжение населения, водоотведения, снабжения населения топливом (в части содержания аппарата управления)  в  рамках  непрограммных расходов</t>
  </si>
  <si>
    <t>Межбюджетные трансферты  на  организацию в границах поселения электро-,  тепло-,газо-, и водоснабжение населения, водоотведения, снабжения населения топливом (в части содержания аппарата управления)  в рамках непрограммных  расходов</t>
  </si>
  <si>
    <t>Межбюджетные трансферты   на мероприятия в области  архитектуры и градостроения   в рамках  непрограммных расходов</t>
  </si>
  <si>
    <t>Межбюджетные трансферты   на мероприятия в области  архитектуры и градостроения  в рамках непрограммных расходов</t>
  </si>
  <si>
    <t xml:space="preserve">Резервный фонд исполнительных органов  муниципальной власти </t>
  </si>
  <si>
    <t>Выполнение других обязательств государства  в рамках непрограммных расходов</t>
  </si>
  <si>
    <t>Субвенция на осуществление первичного воинского учета на территориях, где отсутствуют военные комиссариаты  в рамках непрограммных расходов</t>
  </si>
  <si>
    <t xml:space="preserve">Мероприятия, направленные на   поддержку сельского хозяйства  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</si>
  <si>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</si>
  <si>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Ведомственная целевая программа "Обеспечение  функционирования органов местного самоуправления Большесельского муниципального района"</t>
  </si>
  <si>
    <t>21.6.0000</t>
  </si>
  <si>
    <t>Реализация мероприятий  по  материально-техническому  и транспортному обеспечению деятельности органов  исполнительной власти Большесельского муниципального района</t>
  </si>
  <si>
    <t>21.6.1089</t>
  </si>
  <si>
    <t>Субсидия  на  реализацию  мероприятий по  возмещению  части  затрат  организациям  любых  форм  собственности и  индивидуальным  предпринимателям ,  оказывающим  социально-значимые  бытовые  услуги сельскому  населению</t>
  </si>
  <si>
    <t>25.2.7287</t>
  </si>
  <si>
    <t>Субсидия  на  реализацию  мероприятий по  возмещению  части  затрат  организациям  любых  форм  собственности и  индивидуальным  предпринимателям ,  занимающимся доставкой товаров  в  отдаленные  сельские  населенные  пункты</t>
  </si>
  <si>
    <t>25.2.7288</t>
  </si>
  <si>
    <t>Приложение №5 к Решению Собрания Представителей от 17.12.2015г. №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</si>
</sst>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1" xfId="0" applyFont="1" applyBorder="1" applyAlignment="1">
      <alignment wrapText="1"/>
    </xf>
    <xf numFmtId="0" fontId="3" fillId="0" borderId="1" xfId="1" applyNumberFormat="1" applyFont="1" applyFill="1" applyBorder="1" applyAlignment="1" applyProtection="1">
      <alignment horizontal="left" vertical="top" wrapText="1"/>
      <protection hidden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49" fontId="7" fillId="2" borderId="3" xfId="0" applyNumberFormat="1" applyFont="1" applyFill="1" applyBorder="1" applyAlignment="1">
      <alignment horizontal="left"/>
    </xf>
    <xf numFmtId="49" fontId="7" fillId="2" borderId="3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5" fillId="0" borderId="1" xfId="0" applyFont="1" applyBorder="1"/>
    <xf numFmtId="0" fontId="7" fillId="0" borderId="1" xfId="0" applyFont="1" applyBorder="1"/>
    <xf numFmtId="0" fontId="7" fillId="0" borderId="1" xfId="0" applyFont="1" applyFill="1" applyBorder="1"/>
    <xf numFmtId="0" fontId="1" fillId="0" borderId="0" xfId="0" applyFont="1"/>
    <xf numFmtId="0" fontId="4" fillId="2" borderId="1" xfId="0" applyFont="1" applyFill="1" applyBorder="1" applyAlignment="1">
      <alignment wrapText="1"/>
    </xf>
    <xf numFmtId="49" fontId="8" fillId="2" borderId="3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49" fontId="5" fillId="2" borderId="3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wrapText="1"/>
    </xf>
    <xf numFmtId="49" fontId="5" fillId="2" borderId="3" xfId="0" applyNumberFormat="1" applyFont="1" applyFill="1" applyBorder="1" applyAlignment="1">
      <alignment horizontal="left"/>
    </xf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8" fillId="0" borderId="0" xfId="0" applyFont="1" applyFill="1"/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49" fontId="9" fillId="0" borderId="1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0" fontId="7" fillId="0" borderId="3" xfId="0" applyFont="1" applyFill="1" applyBorder="1"/>
    <xf numFmtId="0" fontId="8" fillId="0" borderId="3" xfId="0" applyFont="1" applyFill="1" applyBorder="1"/>
    <xf numFmtId="49" fontId="7" fillId="2" borderId="3" xfId="0" applyNumberFormat="1" applyFont="1" applyFill="1" applyBorder="1" applyAlignment="1">
      <alignment horizontal="left" wrapText="1"/>
    </xf>
    <xf numFmtId="0" fontId="9" fillId="0" borderId="1" xfId="1" applyNumberFormat="1" applyFont="1" applyFill="1" applyBorder="1" applyAlignment="1" applyProtection="1">
      <alignment horizontal="left" vertical="top" wrapText="1"/>
      <protection hidden="1"/>
    </xf>
    <xf numFmtId="49" fontId="5" fillId="0" borderId="3" xfId="0" applyNumberFormat="1" applyFont="1" applyFill="1" applyBorder="1" applyAlignment="1">
      <alignment horizontal="center"/>
    </xf>
    <xf numFmtId="0" fontId="1" fillId="0" borderId="1" xfId="0" applyFont="1" applyBorder="1"/>
    <xf numFmtId="49" fontId="7" fillId="2" borderId="3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0" fillId="2" borderId="1" xfId="0" applyFill="1" applyBorder="1"/>
    <xf numFmtId="0" fontId="8" fillId="0" borderId="1" xfId="0" applyFont="1" applyFill="1" applyBorder="1"/>
    <xf numFmtId="0" fontId="7" fillId="2" borderId="1" xfId="0" applyFont="1" applyFill="1" applyBorder="1"/>
    <xf numFmtId="0" fontId="1" fillId="2" borderId="1" xfId="0" applyFont="1" applyFill="1" applyBorder="1"/>
    <xf numFmtId="0" fontId="8" fillId="2" borderId="1" xfId="0" applyFont="1" applyFill="1" applyBorder="1"/>
    <xf numFmtId="0" fontId="7" fillId="0" borderId="0" xfId="0" applyFont="1" applyFill="1" applyBorder="1"/>
    <xf numFmtId="0" fontId="10" fillId="2" borderId="1" xfId="0" applyFont="1" applyFill="1" applyBorder="1"/>
    <xf numFmtId="0" fontId="0" fillId="0" borderId="1" xfId="0" applyBorder="1"/>
    <xf numFmtId="0" fontId="6" fillId="0" borderId="0" xfId="0" applyFont="1" applyAlignment="1">
      <alignment horizontal="center" vertical="center" wrapText="1"/>
    </xf>
    <xf numFmtId="0" fontId="5" fillId="0" borderId="3" xfId="0" applyFont="1" applyFill="1" applyBorder="1"/>
    <xf numFmtId="49" fontId="7" fillId="2" borderId="1" xfId="0" applyNumberFormat="1" applyFont="1" applyFill="1" applyBorder="1" applyAlignment="1">
      <alignment horizontal="left"/>
    </xf>
    <xf numFmtId="0" fontId="12" fillId="2" borderId="1" xfId="0" applyFont="1" applyFill="1" applyBorder="1"/>
    <xf numFmtId="0" fontId="0" fillId="0" borderId="0" xfId="0" applyAlignment="1">
      <alignment horizontal="center" wrapText="1"/>
    </xf>
    <xf numFmtId="0" fontId="8" fillId="0" borderId="2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6"/>
  <sheetViews>
    <sheetView tabSelected="1" zoomScale="78" zoomScaleNormal="78" workbookViewId="0">
      <selection activeCell="A2" sqref="A2:E2"/>
    </sheetView>
  </sheetViews>
  <sheetFormatPr defaultRowHeight="15.75" x14ac:dyDescent="0.25"/>
  <cols>
    <col min="1" max="1" width="99.5703125" customWidth="1"/>
    <col min="2" max="2" width="16.140625" style="15" customWidth="1"/>
    <col min="3" max="3" width="11.85546875" style="15" customWidth="1"/>
    <col min="4" max="4" width="16.42578125" customWidth="1"/>
    <col min="5" max="5" width="16" customWidth="1"/>
  </cols>
  <sheetData>
    <row r="1" spans="1:5" ht="41.25" customHeight="1" x14ac:dyDescent="0.25">
      <c r="B1" s="57"/>
      <c r="C1" s="57"/>
      <c r="D1" s="57" t="s">
        <v>319</v>
      </c>
      <c r="E1" s="57"/>
    </row>
    <row r="2" spans="1:5" ht="67.5" customHeight="1" x14ac:dyDescent="0.25">
      <c r="A2" s="58" t="s">
        <v>212</v>
      </c>
      <c r="B2" s="58"/>
      <c r="C2" s="58"/>
      <c r="D2" s="58"/>
      <c r="E2" s="58"/>
    </row>
    <row r="3" spans="1:5" ht="47.25" x14ac:dyDescent="0.25">
      <c r="A3" s="10" t="s">
        <v>138</v>
      </c>
      <c r="B3" s="1" t="s">
        <v>179</v>
      </c>
      <c r="C3" s="1" t="s">
        <v>180</v>
      </c>
      <c r="D3" s="42" t="s">
        <v>208</v>
      </c>
      <c r="E3" s="42" t="s">
        <v>209</v>
      </c>
    </row>
    <row r="4" spans="1:5" ht="37.5" x14ac:dyDescent="0.3">
      <c r="A4" s="16" t="s">
        <v>64</v>
      </c>
      <c r="B4" s="17" t="s">
        <v>1</v>
      </c>
      <c r="C4" s="11"/>
      <c r="D4" s="11">
        <f>D42+D49+D5</f>
        <v>129946152</v>
      </c>
      <c r="E4" s="11">
        <f>E42+E49+E5</f>
        <v>130909529</v>
      </c>
    </row>
    <row r="5" spans="1:5" ht="31.5" x14ac:dyDescent="0.25">
      <c r="A5" s="18" t="s">
        <v>65</v>
      </c>
      <c r="B5" s="19" t="s">
        <v>2</v>
      </c>
      <c r="C5" s="12"/>
      <c r="D5" s="23">
        <f t="shared" ref="D5:E5" si="0">D6+D9+D12+D14+D18+D22+D24+D27+D31+D33+D35+D37+D40+D20</f>
        <v>127865930</v>
      </c>
      <c r="E5" s="23">
        <f t="shared" si="0"/>
        <v>128842607</v>
      </c>
    </row>
    <row r="6" spans="1:5" x14ac:dyDescent="0.25">
      <c r="A6" s="3" t="s">
        <v>218</v>
      </c>
      <c r="B6" s="20" t="s">
        <v>95</v>
      </c>
      <c r="C6" s="13"/>
      <c r="D6" s="47">
        <f t="shared" ref="D6:E6" si="1">D7+D8</f>
        <v>10638789</v>
      </c>
      <c r="E6" s="47">
        <f t="shared" si="1"/>
        <v>10958900</v>
      </c>
    </row>
    <row r="7" spans="1:5" ht="31.5" x14ac:dyDescent="0.25">
      <c r="A7" s="2" t="s">
        <v>174</v>
      </c>
      <c r="B7" s="20"/>
      <c r="C7" s="13">
        <v>600</v>
      </c>
      <c r="D7" s="45">
        <v>10638789</v>
      </c>
      <c r="E7" s="45">
        <v>10958900</v>
      </c>
    </row>
    <row r="8" spans="1:5" x14ac:dyDescent="0.25">
      <c r="A8" s="2" t="s">
        <v>177</v>
      </c>
      <c r="B8" s="20"/>
      <c r="C8" s="13">
        <v>800</v>
      </c>
      <c r="D8" s="45"/>
      <c r="E8" s="45"/>
    </row>
    <row r="9" spans="1:5" x14ac:dyDescent="0.25">
      <c r="A9" s="4" t="s">
        <v>219</v>
      </c>
      <c r="B9" s="21" t="s">
        <v>96</v>
      </c>
      <c r="C9" s="13"/>
      <c r="D9" s="47">
        <f t="shared" ref="D9:E9" si="2">D10+D11</f>
        <v>14500000</v>
      </c>
      <c r="E9" s="47">
        <f t="shared" si="2"/>
        <v>14500000</v>
      </c>
    </row>
    <row r="10" spans="1:5" ht="31.5" x14ac:dyDescent="0.25">
      <c r="A10" s="2" t="s">
        <v>174</v>
      </c>
      <c r="B10" s="21"/>
      <c r="C10" s="13">
        <v>600</v>
      </c>
      <c r="D10" s="47">
        <v>14500000</v>
      </c>
      <c r="E10" s="47">
        <v>14500000</v>
      </c>
    </row>
    <row r="11" spans="1:5" x14ac:dyDescent="0.25">
      <c r="A11" s="2" t="s">
        <v>177</v>
      </c>
      <c r="B11" s="21"/>
      <c r="C11" s="13">
        <v>800</v>
      </c>
      <c r="D11" s="45"/>
      <c r="E11" s="45"/>
    </row>
    <row r="12" spans="1:5" x14ac:dyDescent="0.25">
      <c r="A12" s="4" t="s">
        <v>220</v>
      </c>
      <c r="B12" s="21" t="s">
        <v>97</v>
      </c>
      <c r="C12" s="13"/>
      <c r="D12" s="47">
        <f t="shared" ref="D12:E12" si="3">D13</f>
        <v>4300000</v>
      </c>
      <c r="E12" s="47">
        <f t="shared" si="3"/>
        <v>4000000</v>
      </c>
    </row>
    <row r="13" spans="1:5" ht="31.5" x14ac:dyDescent="0.25">
      <c r="A13" s="2" t="s">
        <v>174</v>
      </c>
      <c r="B13" s="21"/>
      <c r="C13" s="13">
        <v>600</v>
      </c>
      <c r="D13" s="45">
        <v>4300000</v>
      </c>
      <c r="E13" s="45">
        <v>4000000</v>
      </c>
    </row>
    <row r="14" spans="1:5" x14ac:dyDescent="0.25">
      <c r="A14" s="4" t="s">
        <v>221</v>
      </c>
      <c r="B14" s="21" t="s">
        <v>98</v>
      </c>
      <c r="C14" s="13"/>
      <c r="D14" s="47">
        <f t="shared" ref="D14:E14" si="4">D15+D16+D17</f>
        <v>4576200</v>
      </c>
      <c r="E14" s="47">
        <f t="shared" si="4"/>
        <v>4576200</v>
      </c>
    </row>
    <row r="15" spans="1:5" ht="47.25" x14ac:dyDescent="0.25">
      <c r="A15" s="2" t="s">
        <v>176</v>
      </c>
      <c r="B15" s="21"/>
      <c r="C15" s="13">
        <v>100</v>
      </c>
      <c r="D15" s="45">
        <v>3745000</v>
      </c>
      <c r="E15" s="45">
        <v>3745000</v>
      </c>
    </row>
    <row r="16" spans="1:5" x14ac:dyDescent="0.25">
      <c r="A16" s="2" t="s">
        <v>175</v>
      </c>
      <c r="B16" s="21"/>
      <c r="C16" s="13">
        <v>200</v>
      </c>
      <c r="D16" s="45">
        <v>826400</v>
      </c>
      <c r="E16" s="45">
        <v>826400</v>
      </c>
    </row>
    <row r="17" spans="1:5" x14ac:dyDescent="0.25">
      <c r="A17" s="2" t="s">
        <v>177</v>
      </c>
      <c r="B17" s="21"/>
      <c r="C17" s="13">
        <v>800</v>
      </c>
      <c r="D17" s="45">
        <v>4800</v>
      </c>
      <c r="E17" s="45">
        <v>4800</v>
      </c>
    </row>
    <row r="18" spans="1:5" ht="31.5" x14ac:dyDescent="0.25">
      <c r="A18" s="4" t="s">
        <v>222</v>
      </c>
      <c r="B18" s="21" t="s">
        <v>99</v>
      </c>
      <c r="C18" s="13"/>
      <c r="D18" s="47">
        <f t="shared" ref="D18:E18" si="5">D19</f>
        <v>94500</v>
      </c>
      <c r="E18" s="47">
        <f t="shared" si="5"/>
        <v>94500</v>
      </c>
    </row>
    <row r="19" spans="1:5" x14ac:dyDescent="0.25">
      <c r="A19" s="2" t="s">
        <v>177</v>
      </c>
      <c r="B19" s="21"/>
      <c r="C19" s="13">
        <v>800</v>
      </c>
      <c r="D19" s="45">
        <v>94500</v>
      </c>
      <c r="E19" s="45">
        <v>94500</v>
      </c>
    </row>
    <row r="20" spans="1:5" ht="31.5" x14ac:dyDescent="0.25">
      <c r="A20" s="2" t="s">
        <v>295</v>
      </c>
      <c r="B20" s="39" t="s">
        <v>186</v>
      </c>
      <c r="C20" s="13"/>
      <c r="D20" s="47">
        <f t="shared" ref="D20:E20" si="6">D21</f>
        <v>110876</v>
      </c>
      <c r="E20" s="47">
        <f t="shared" si="6"/>
        <v>130876</v>
      </c>
    </row>
    <row r="21" spans="1:5" x14ac:dyDescent="0.25">
      <c r="A21" s="2" t="s">
        <v>184</v>
      </c>
      <c r="B21" s="6"/>
      <c r="C21" s="13">
        <v>300</v>
      </c>
      <c r="D21" s="45">
        <v>110876</v>
      </c>
      <c r="E21" s="45">
        <v>130876</v>
      </c>
    </row>
    <row r="22" spans="1:5" ht="44.25" customHeight="1" x14ac:dyDescent="0.25">
      <c r="A22" s="5" t="s">
        <v>310</v>
      </c>
      <c r="B22" s="6" t="s">
        <v>3</v>
      </c>
      <c r="C22" s="13"/>
      <c r="D22" s="47">
        <f t="shared" ref="D22:E22" si="7">D23</f>
        <v>765700</v>
      </c>
      <c r="E22" s="47">
        <f t="shared" si="7"/>
        <v>806000</v>
      </c>
    </row>
    <row r="23" spans="1:5" x14ac:dyDescent="0.25">
      <c r="A23" s="2" t="s">
        <v>184</v>
      </c>
      <c r="B23" s="6"/>
      <c r="C23" s="13">
        <v>300</v>
      </c>
      <c r="D23" s="45">
        <v>765700</v>
      </c>
      <c r="E23" s="45">
        <v>806000</v>
      </c>
    </row>
    <row r="24" spans="1:5" ht="31.5" x14ac:dyDescent="0.25">
      <c r="A24" s="5" t="s">
        <v>224</v>
      </c>
      <c r="B24" s="6" t="s">
        <v>4</v>
      </c>
      <c r="C24" s="13"/>
      <c r="D24" s="47">
        <f t="shared" ref="D24:E24" si="8">D25+D26</f>
        <v>7244039</v>
      </c>
      <c r="E24" s="47">
        <f t="shared" si="8"/>
        <v>7115443</v>
      </c>
    </row>
    <row r="25" spans="1:5" x14ac:dyDescent="0.25">
      <c r="A25" s="2" t="s">
        <v>184</v>
      </c>
      <c r="B25" s="6"/>
      <c r="C25" s="13">
        <v>300</v>
      </c>
      <c r="D25" s="45">
        <v>7225739</v>
      </c>
      <c r="E25" s="45">
        <v>7097143</v>
      </c>
    </row>
    <row r="26" spans="1:5" x14ac:dyDescent="0.25">
      <c r="A26" s="2" t="s">
        <v>175</v>
      </c>
      <c r="B26" s="6"/>
      <c r="C26" s="13">
        <v>200</v>
      </c>
      <c r="D26" s="45">
        <f>4107914-4089614</f>
        <v>18300</v>
      </c>
      <c r="E26" s="45">
        <f>4107914-4089614</f>
        <v>18300</v>
      </c>
    </row>
    <row r="27" spans="1:5" x14ac:dyDescent="0.25">
      <c r="A27" s="5" t="s">
        <v>223</v>
      </c>
      <c r="B27" s="6" t="s">
        <v>5</v>
      </c>
      <c r="C27" s="13"/>
      <c r="D27" s="47">
        <f t="shared" ref="D27:E27" si="9">D29+D30+D28</f>
        <v>345157</v>
      </c>
      <c r="E27" s="47">
        <f t="shared" si="9"/>
        <v>374194</v>
      </c>
    </row>
    <row r="28" spans="1:5" x14ac:dyDescent="0.25">
      <c r="A28" s="2" t="s">
        <v>175</v>
      </c>
      <c r="B28" s="6"/>
      <c r="C28" s="13">
        <v>200</v>
      </c>
      <c r="D28" s="45">
        <v>1000</v>
      </c>
      <c r="E28" s="45">
        <v>1000</v>
      </c>
    </row>
    <row r="29" spans="1:5" x14ac:dyDescent="0.25">
      <c r="A29" s="2" t="s">
        <v>184</v>
      </c>
      <c r="B29" s="6"/>
      <c r="C29" s="13">
        <v>300</v>
      </c>
      <c r="D29" s="45">
        <v>178354</v>
      </c>
      <c r="E29" s="45">
        <v>207391</v>
      </c>
    </row>
    <row r="30" spans="1:5" ht="31.5" x14ac:dyDescent="0.25">
      <c r="A30" s="2" t="s">
        <v>174</v>
      </c>
      <c r="B30" s="6"/>
      <c r="C30" s="13">
        <v>600</v>
      </c>
      <c r="D30" s="45">
        <v>165803</v>
      </c>
      <c r="E30" s="45">
        <v>165803</v>
      </c>
    </row>
    <row r="31" spans="1:5" ht="31.5" x14ac:dyDescent="0.25">
      <c r="A31" s="5" t="s">
        <v>230</v>
      </c>
      <c r="B31" s="6" t="s">
        <v>6</v>
      </c>
      <c r="C31" s="13"/>
      <c r="D31" s="47">
        <f t="shared" ref="D31:E31" si="10">D32</f>
        <v>47000</v>
      </c>
      <c r="E31" s="47">
        <f t="shared" si="10"/>
        <v>47000</v>
      </c>
    </row>
    <row r="32" spans="1:5" ht="31.5" x14ac:dyDescent="0.25">
      <c r="A32" s="2" t="s">
        <v>174</v>
      </c>
      <c r="B32" s="6"/>
      <c r="C32" s="13">
        <v>600</v>
      </c>
      <c r="D32" s="45">
        <v>47000</v>
      </c>
      <c r="E32" s="45">
        <v>47000</v>
      </c>
    </row>
    <row r="33" spans="1:5" x14ac:dyDescent="0.25">
      <c r="A33" s="5" t="s">
        <v>225</v>
      </c>
      <c r="B33" s="6" t="s">
        <v>7</v>
      </c>
      <c r="C33" s="13"/>
      <c r="D33" s="47">
        <f t="shared" ref="D33:E33" si="11">D34</f>
        <v>66273000</v>
      </c>
      <c r="E33" s="47">
        <f t="shared" si="11"/>
        <v>67683000</v>
      </c>
    </row>
    <row r="34" spans="1:5" ht="31.5" x14ac:dyDescent="0.25">
      <c r="A34" s="2" t="s">
        <v>174</v>
      </c>
      <c r="B34" s="6"/>
      <c r="C34" s="13">
        <v>600</v>
      </c>
      <c r="D34" s="45">
        <v>66273000</v>
      </c>
      <c r="E34" s="45">
        <v>67683000</v>
      </c>
    </row>
    <row r="35" spans="1:5" ht="31.5" x14ac:dyDescent="0.25">
      <c r="A35" s="5" t="s">
        <v>226</v>
      </c>
      <c r="B35" s="6" t="s">
        <v>8</v>
      </c>
      <c r="C35" s="13"/>
      <c r="D35" s="47">
        <f t="shared" ref="D35:E35" si="12">D36</f>
        <v>2219000</v>
      </c>
      <c r="E35" s="47">
        <f t="shared" si="12"/>
        <v>2336000</v>
      </c>
    </row>
    <row r="36" spans="1:5" ht="31.5" x14ac:dyDescent="0.25">
      <c r="A36" s="2" t="s">
        <v>174</v>
      </c>
      <c r="B36" s="6"/>
      <c r="C36" s="13">
        <v>600</v>
      </c>
      <c r="D36" s="45">
        <v>2219000</v>
      </c>
      <c r="E36" s="45">
        <v>2336000</v>
      </c>
    </row>
    <row r="37" spans="1:5" x14ac:dyDescent="0.25">
      <c r="A37" s="5" t="s">
        <v>227</v>
      </c>
      <c r="B37" s="55" t="s">
        <v>9</v>
      </c>
      <c r="C37" s="13"/>
      <c r="D37" s="47">
        <f t="shared" ref="D37:E37" si="13">D38+D39</f>
        <v>370019</v>
      </c>
      <c r="E37" s="47">
        <f t="shared" si="13"/>
        <v>389494</v>
      </c>
    </row>
    <row r="38" spans="1:5" ht="47.25" x14ac:dyDescent="0.25">
      <c r="A38" s="2" t="s">
        <v>176</v>
      </c>
      <c r="B38" s="6"/>
      <c r="C38" s="13">
        <v>100</v>
      </c>
      <c r="D38" s="45">
        <v>317200</v>
      </c>
      <c r="E38" s="45">
        <v>317200</v>
      </c>
    </row>
    <row r="39" spans="1:5" x14ac:dyDescent="0.25">
      <c r="A39" s="2" t="s">
        <v>175</v>
      </c>
      <c r="B39" s="6"/>
      <c r="C39" s="13">
        <v>200</v>
      </c>
      <c r="D39" s="45">
        <v>52819</v>
      </c>
      <c r="E39" s="45">
        <v>72294</v>
      </c>
    </row>
    <row r="40" spans="1:5" ht="31.5" x14ac:dyDescent="0.25">
      <c r="A40" s="5" t="s">
        <v>228</v>
      </c>
      <c r="B40" s="6" t="s">
        <v>10</v>
      </c>
      <c r="C40" s="13"/>
      <c r="D40" s="47">
        <f t="shared" ref="D40:E40" si="14">D41</f>
        <v>16381650</v>
      </c>
      <c r="E40" s="47">
        <f t="shared" si="14"/>
        <v>15831000</v>
      </c>
    </row>
    <row r="41" spans="1:5" ht="31.5" x14ac:dyDescent="0.25">
      <c r="A41" s="2" t="s">
        <v>174</v>
      </c>
      <c r="B41" s="6"/>
      <c r="C41" s="13">
        <v>600</v>
      </c>
      <c r="D41" s="45">
        <v>16381650</v>
      </c>
      <c r="E41" s="45">
        <v>15831000</v>
      </c>
    </row>
    <row r="42" spans="1:5" ht="31.5" x14ac:dyDescent="0.25">
      <c r="A42" s="18" t="s">
        <v>71</v>
      </c>
      <c r="B42" s="22" t="s">
        <v>11</v>
      </c>
      <c r="C42" s="23"/>
      <c r="D42" s="23">
        <f t="shared" ref="D42:E42" si="15">D43+D44+D47</f>
        <v>1981222</v>
      </c>
      <c r="E42" s="23">
        <f t="shared" si="15"/>
        <v>1967922</v>
      </c>
    </row>
    <row r="43" spans="1:5" ht="63" hidden="1" x14ac:dyDescent="0.25">
      <c r="A43" s="4" t="s">
        <v>140</v>
      </c>
      <c r="B43" s="21" t="s">
        <v>154</v>
      </c>
      <c r="C43" s="13"/>
      <c r="D43" s="45"/>
      <c r="E43" s="45"/>
    </row>
    <row r="44" spans="1:5" ht="31.5" x14ac:dyDescent="0.25">
      <c r="A44" s="4" t="s">
        <v>229</v>
      </c>
      <c r="B44" s="21" t="s">
        <v>155</v>
      </c>
      <c r="C44" s="13"/>
      <c r="D44" s="47">
        <f t="shared" ref="D44:E44" si="16">D45+D46</f>
        <v>913300</v>
      </c>
      <c r="E44" s="47">
        <f t="shared" si="16"/>
        <v>900000</v>
      </c>
    </row>
    <row r="45" spans="1:5" ht="31.5" x14ac:dyDescent="0.25">
      <c r="A45" s="2" t="s">
        <v>174</v>
      </c>
      <c r="B45" s="21"/>
      <c r="C45" s="13">
        <v>600</v>
      </c>
      <c r="D45" s="45">
        <v>913300</v>
      </c>
      <c r="E45" s="45">
        <v>900000</v>
      </c>
    </row>
    <row r="46" spans="1:5" x14ac:dyDescent="0.25">
      <c r="A46" s="2" t="s">
        <v>177</v>
      </c>
      <c r="B46" s="43"/>
      <c r="C46" s="13">
        <v>800</v>
      </c>
      <c r="D46" s="45"/>
      <c r="E46" s="45"/>
    </row>
    <row r="47" spans="1:5" ht="31.5" x14ac:dyDescent="0.25">
      <c r="A47" s="5" t="s">
        <v>231</v>
      </c>
      <c r="B47" s="6" t="s">
        <v>156</v>
      </c>
      <c r="C47" s="13"/>
      <c r="D47" s="47">
        <f t="shared" ref="D47:E47" si="17">D48</f>
        <v>1067922</v>
      </c>
      <c r="E47" s="47">
        <f t="shared" si="17"/>
        <v>1067922</v>
      </c>
    </row>
    <row r="48" spans="1:5" ht="31.5" x14ac:dyDescent="0.25">
      <c r="A48" s="2" t="s">
        <v>174</v>
      </c>
      <c r="B48" s="6"/>
      <c r="C48" s="13">
        <v>600</v>
      </c>
      <c r="D48" s="45">
        <v>1067922</v>
      </c>
      <c r="E48" s="45">
        <v>1067922</v>
      </c>
    </row>
    <row r="49" spans="1:5" ht="31.5" x14ac:dyDescent="0.25">
      <c r="A49" s="18" t="s">
        <v>296</v>
      </c>
      <c r="B49" s="19" t="s">
        <v>157</v>
      </c>
      <c r="C49" s="23"/>
      <c r="D49" s="23">
        <f t="shared" ref="D49:E49" si="18">D50+D52</f>
        <v>99000</v>
      </c>
      <c r="E49" s="23">
        <f t="shared" si="18"/>
        <v>99000</v>
      </c>
    </row>
    <row r="50" spans="1:5" x14ac:dyDescent="0.25">
      <c r="A50" s="4" t="s">
        <v>232</v>
      </c>
      <c r="B50" s="21" t="s">
        <v>139</v>
      </c>
      <c r="C50" s="13"/>
      <c r="D50" s="47">
        <f t="shared" ref="D50:E50" si="19">D51</f>
        <v>9000</v>
      </c>
      <c r="E50" s="47">
        <f t="shared" si="19"/>
        <v>9000</v>
      </c>
    </row>
    <row r="51" spans="1:5" x14ac:dyDescent="0.25">
      <c r="A51" s="2" t="s">
        <v>175</v>
      </c>
      <c r="B51" s="21"/>
      <c r="C51" s="13">
        <v>200</v>
      </c>
      <c r="D51" s="45">
        <v>9000</v>
      </c>
      <c r="E51" s="45">
        <v>9000</v>
      </c>
    </row>
    <row r="52" spans="1:5" ht="18.75" customHeight="1" x14ac:dyDescent="0.25">
      <c r="A52" s="5" t="s">
        <v>233</v>
      </c>
      <c r="B52" s="7" t="s">
        <v>88</v>
      </c>
      <c r="C52" s="13"/>
      <c r="D52" s="47">
        <f t="shared" ref="D52:E52" si="20">D53</f>
        <v>90000</v>
      </c>
      <c r="E52" s="47">
        <f t="shared" si="20"/>
        <v>90000</v>
      </c>
    </row>
    <row r="53" spans="1:5" x14ac:dyDescent="0.25">
      <c r="A53" s="2" t="s">
        <v>175</v>
      </c>
      <c r="B53" s="7"/>
      <c r="C53" s="13">
        <v>200</v>
      </c>
      <c r="D53" s="45">
        <v>90000</v>
      </c>
      <c r="E53" s="45">
        <v>90000</v>
      </c>
    </row>
    <row r="54" spans="1:5" ht="37.5" x14ac:dyDescent="0.3">
      <c r="A54" s="16" t="s">
        <v>66</v>
      </c>
      <c r="B54" s="17" t="s">
        <v>12</v>
      </c>
      <c r="C54" s="13"/>
      <c r="D54" s="49">
        <f>D55+D105+D110+D128</f>
        <v>98499422</v>
      </c>
      <c r="E54" s="49">
        <f>E55+E105+E110+E128</f>
        <v>97519122</v>
      </c>
    </row>
    <row r="55" spans="1:5" ht="31.5" x14ac:dyDescent="0.25">
      <c r="A55" s="18" t="s">
        <v>68</v>
      </c>
      <c r="B55" s="19" t="s">
        <v>13</v>
      </c>
      <c r="C55" s="13"/>
      <c r="D55" s="47">
        <f t="shared" ref="D55:E55" si="21">D56+D59+D61+D64+D67+D70+D72+D75+D81+D84+D86+D89+D93+D96+D99+D102+D78</f>
        <v>96237222</v>
      </c>
      <c r="E55" s="47">
        <f t="shared" si="21"/>
        <v>95265122</v>
      </c>
    </row>
    <row r="56" spans="1:5" x14ac:dyDescent="0.25">
      <c r="A56" s="4" t="s">
        <v>235</v>
      </c>
      <c r="B56" s="7" t="s">
        <v>102</v>
      </c>
      <c r="C56" s="13"/>
      <c r="D56" s="47">
        <f t="shared" ref="D56:E56" si="22">D58+D57</f>
        <v>1300000</v>
      </c>
      <c r="E56" s="47">
        <f t="shared" si="22"/>
        <v>1300000</v>
      </c>
    </row>
    <row r="57" spans="1:5" x14ac:dyDescent="0.25">
      <c r="A57" s="2" t="s">
        <v>175</v>
      </c>
      <c r="B57" s="7"/>
      <c r="C57" s="13">
        <v>200</v>
      </c>
      <c r="D57" s="47">
        <v>27000</v>
      </c>
      <c r="E57" s="47">
        <v>27000</v>
      </c>
    </row>
    <row r="58" spans="1:5" x14ac:dyDescent="0.25">
      <c r="A58" s="2" t="s">
        <v>184</v>
      </c>
      <c r="B58" s="7"/>
      <c r="C58" s="13">
        <v>300</v>
      </c>
      <c r="D58" s="45">
        <v>1273000</v>
      </c>
      <c r="E58" s="45">
        <v>1273000</v>
      </c>
    </row>
    <row r="59" spans="1:5" x14ac:dyDescent="0.25">
      <c r="A59" s="4" t="s">
        <v>234</v>
      </c>
      <c r="B59" s="7" t="s">
        <v>118</v>
      </c>
      <c r="C59" s="13"/>
      <c r="D59" s="47">
        <f t="shared" ref="D59:E59" si="23">D60</f>
        <v>80000</v>
      </c>
      <c r="E59" s="47">
        <f t="shared" si="23"/>
        <v>80000</v>
      </c>
    </row>
    <row r="60" spans="1:5" x14ac:dyDescent="0.25">
      <c r="A60" s="2" t="s">
        <v>175</v>
      </c>
      <c r="B60" s="7"/>
      <c r="C60" s="13">
        <v>200</v>
      </c>
      <c r="D60" s="45">
        <v>80000</v>
      </c>
      <c r="E60" s="45">
        <v>80000</v>
      </c>
    </row>
    <row r="61" spans="1:5" ht="31.5" x14ac:dyDescent="0.25">
      <c r="A61" s="5" t="s">
        <v>236</v>
      </c>
      <c r="B61" s="7" t="s">
        <v>200</v>
      </c>
      <c r="C61" s="13"/>
      <c r="D61" s="47">
        <f t="shared" ref="D61:E61" si="24">D62+D63</f>
        <v>70700</v>
      </c>
      <c r="E61" s="47">
        <f t="shared" si="24"/>
        <v>73600</v>
      </c>
    </row>
    <row r="62" spans="1:5" x14ac:dyDescent="0.25">
      <c r="A62" s="2" t="s">
        <v>175</v>
      </c>
      <c r="B62" s="7"/>
      <c r="C62" s="13">
        <v>200</v>
      </c>
      <c r="D62" s="45">
        <v>1000</v>
      </c>
      <c r="E62" s="45">
        <v>1000</v>
      </c>
    </row>
    <row r="63" spans="1:5" x14ac:dyDescent="0.25">
      <c r="A63" s="2" t="s">
        <v>184</v>
      </c>
      <c r="B63" s="7"/>
      <c r="C63" s="13">
        <v>300</v>
      </c>
      <c r="D63" s="45">
        <v>69700</v>
      </c>
      <c r="E63" s="45">
        <v>72600</v>
      </c>
    </row>
    <row r="64" spans="1:5" ht="47.25" x14ac:dyDescent="0.25">
      <c r="A64" s="5" t="s">
        <v>237</v>
      </c>
      <c r="B64" s="7" t="s">
        <v>14</v>
      </c>
      <c r="C64" s="13"/>
      <c r="D64" s="47">
        <f t="shared" ref="D64:E64" si="25">D66+D65</f>
        <v>1994000</v>
      </c>
      <c r="E64" s="47">
        <f t="shared" si="25"/>
        <v>2080000</v>
      </c>
    </row>
    <row r="65" spans="1:5" x14ac:dyDescent="0.25">
      <c r="A65" s="2" t="s">
        <v>175</v>
      </c>
      <c r="B65" s="7"/>
      <c r="C65" s="13">
        <v>200</v>
      </c>
      <c r="D65" s="47">
        <v>28000</v>
      </c>
      <c r="E65" s="47">
        <v>28000</v>
      </c>
    </row>
    <row r="66" spans="1:5" x14ac:dyDescent="0.25">
      <c r="A66" s="2" t="s">
        <v>184</v>
      </c>
      <c r="B66" s="7"/>
      <c r="C66" s="13">
        <v>300</v>
      </c>
      <c r="D66" s="45">
        <v>1966000</v>
      </c>
      <c r="E66" s="45">
        <v>2052000</v>
      </c>
    </row>
    <row r="67" spans="1:5" ht="31.5" x14ac:dyDescent="0.25">
      <c r="A67" s="5" t="s">
        <v>238</v>
      </c>
      <c r="B67" s="7" t="s">
        <v>15</v>
      </c>
      <c r="C67" s="13"/>
      <c r="D67" s="47">
        <f t="shared" ref="D67:E67" si="26">D69+D68</f>
        <v>9230000</v>
      </c>
      <c r="E67" s="47">
        <f t="shared" si="26"/>
        <v>9577000</v>
      </c>
    </row>
    <row r="68" spans="1:5" x14ac:dyDescent="0.25">
      <c r="A68" s="2" t="s">
        <v>175</v>
      </c>
      <c r="B68" s="7"/>
      <c r="C68" s="13">
        <v>200</v>
      </c>
      <c r="D68" s="47">
        <v>156000</v>
      </c>
      <c r="E68" s="47">
        <v>156000</v>
      </c>
    </row>
    <row r="69" spans="1:5" x14ac:dyDescent="0.25">
      <c r="A69" s="2" t="s">
        <v>184</v>
      </c>
      <c r="B69" s="7"/>
      <c r="C69" s="13">
        <v>300</v>
      </c>
      <c r="D69" s="45">
        <v>9074000</v>
      </c>
      <c r="E69" s="45">
        <v>9421000</v>
      </c>
    </row>
    <row r="70" spans="1:5" ht="63" x14ac:dyDescent="0.25">
      <c r="A70" s="5" t="s">
        <v>239</v>
      </c>
      <c r="B70" s="7" t="s">
        <v>16</v>
      </c>
      <c r="C70" s="13"/>
      <c r="D70" s="47">
        <f t="shared" ref="D70:E70" si="27">D71</f>
        <v>149000</v>
      </c>
      <c r="E70" s="47">
        <f t="shared" si="27"/>
        <v>154000</v>
      </c>
    </row>
    <row r="71" spans="1:5" x14ac:dyDescent="0.25">
      <c r="A71" s="2" t="s">
        <v>184</v>
      </c>
      <c r="B71" s="7"/>
      <c r="C71" s="13">
        <v>300</v>
      </c>
      <c r="D71" s="45">
        <v>149000</v>
      </c>
      <c r="E71" s="45">
        <v>154000</v>
      </c>
    </row>
    <row r="72" spans="1:5" ht="18.75" customHeight="1" x14ac:dyDescent="0.25">
      <c r="A72" s="5" t="s">
        <v>240</v>
      </c>
      <c r="B72" s="7" t="s">
        <v>17</v>
      </c>
      <c r="C72" s="13"/>
      <c r="D72" s="47">
        <f t="shared" ref="D72:E72" si="28">D74+D73</f>
        <v>3184000</v>
      </c>
      <c r="E72" s="47">
        <f t="shared" si="28"/>
        <v>3184000</v>
      </c>
    </row>
    <row r="73" spans="1:5" x14ac:dyDescent="0.25">
      <c r="A73" s="2" t="s">
        <v>175</v>
      </c>
      <c r="B73" s="7"/>
      <c r="C73" s="13">
        <v>200</v>
      </c>
      <c r="D73" s="47">
        <v>44000</v>
      </c>
      <c r="E73" s="47">
        <v>44000</v>
      </c>
    </row>
    <row r="74" spans="1:5" x14ac:dyDescent="0.25">
      <c r="A74" s="2" t="s">
        <v>184</v>
      </c>
      <c r="B74" s="7"/>
      <c r="C74" s="13">
        <v>300</v>
      </c>
      <c r="D74" s="45">
        <v>3140000</v>
      </c>
      <c r="E74" s="45">
        <v>3140000</v>
      </c>
    </row>
    <row r="75" spans="1:5" x14ac:dyDescent="0.25">
      <c r="A75" s="5" t="s">
        <v>241</v>
      </c>
      <c r="B75" s="7" t="s">
        <v>18</v>
      </c>
      <c r="C75" s="13"/>
      <c r="D75" s="47">
        <f>D76+D77</f>
        <v>6651000</v>
      </c>
      <c r="E75" s="47">
        <f>E76+E77</f>
        <v>6651000</v>
      </c>
    </row>
    <row r="76" spans="1:5" x14ac:dyDescent="0.25">
      <c r="A76" s="2" t="s">
        <v>175</v>
      </c>
      <c r="B76" s="7"/>
      <c r="C76" s="13">
        <v>200</v>
      </c>
      <c r="D76" s="45">
        <v>105000</v>
      </c>
      <c r="E76" s="45">
        <v>105000</v>
      </c>
    </row>
    <row r="77" spans="1:5" x14ac:dyDescent="0.25">
      <c r="A77" s="2" t="s">
        <v>184</v>
      </c>
      <c r="B77" s="7"/>
      <c r="C77" s="13">
        <v>300</v>
      </c>
      <c r="D77" s="45">
        <v>6546000</v>
      </c>
      <c r="E77" s="45">
        <v>6546000</v>
      </c>
    </row>
    <row r="78" spans="1:5" ht="47.25" x14ac:dyDescent="0.25">
      <c r="A78" s="5" t="s">
        <v>242</v>
      </c>
      <c r="B78" s="7" t="s">
        <v>19</v>
      </c>
      <c r="C78" s="13"/>
      <c r="D78" s="47">
        <f t="shared" ref="D78:E78" si="29">D79+D80</f>
        <v>4132000</v>
      </c>
      <c r="E78" s="47">
        <f t="shared" si="29"/>
        <v>4132000</v>
      </c>
    </row>
    <row r="79" spans="1:5" x14ac:dyDescent="0.25">
      <c r="A79" s="2" t="s">
        <v>175</v>
      </c>
      <c r="B79" s="7"/>
      <c r="C79" s="13">
        <v>200</v>
      </c>
      <c r="D79" s="45">
        <v>72000</v>
      </c>
      <c r="E79" s="45">
        <v>72000</v>
      </c>
    </row>
    <row r="80" spans="1:5" x14ac:dyDescent="0.25">
      <c r="A80" s="2" t="s">
        <v>184</v>
      </c>
      <c r="B80" s="7"/>
      <c r="C80" s="13">
        <v>300</v>
      </c>
      <c r="D80" s="45">
        <v>4060000</v>
      </c>
      <c r="E80" s="45">
        <v>4060000</v>
      </c>
    </row>
    <row r="81" spans="1:5" ht="31.5" x14ac:dyDescent="0.25">
      <c r="A81" s="5" t="s">
        <v>297</v>
      </c>
      <c r="B81" s="7" t="s">
        <v>20</v>
      </c>
      <c r="C81" s="13"/>
      <c r="D81" s="47">
        <f t="shared" ref="D81:E81" si="30">D83+D82</f>
        <v>6911000</v>
      </c>
      <c r="E81" s="47">
        <f t="shared" si="30"/>
        <v>5308000</v>
      </c>
    </row>
    <row r="82" spans="1:5" x14ac:dyDescent="0.25">
      <c r="A82" s="2" t="s">
        <v>175</v>
      </c>
      <c r="B82" s="7"/>
      <c r="C82" s="13">
        <v>200</v>
      </c>
      <c r="D82" s="47">
        <v>239000</v>
      </c>
      <c r="E82" s="47">
        <v>239000</v>
      </c>
    </row>
    <row r="83" spans="1:5" x14ac:dyDescent="0.25">
      <c r="A83" s="2" t="s">
        <v>184</v>
      </c>
      <c r="B83" s="7"/>
      <c r="C83" s="13">
        <v>300</v>
      </c>
      <c r="D83" s="45">
        <v>6672000</v>
      </c>
      <c r="E83" s="45">
        <v>5069000</v>
      </c>
    </row>
    <row r="84" spans="1:5" ht="47.25" x14ac:dyDescent="0.25">
      <c r="A84" s="5" t="s">
        <v>243</v>
      </c>
      <c r="B84" s="7" t="s">
        <v>21</v>
      </c>
      <c r="C84" s="13"/>
      <c r="D84" s="47">
        <f t="shared" ref="D84:E84" si="31">D85</f>
        <v>39067522</v>
      </c>
      <c r="E84" s="47">
        <f t="shared" si="31"/>
        <v>39067522</v>
      </c>
    </row>
    <row r="85" spans="1:5" ht="31.5" x14ac:dyDescent="0.25">
      <c r="A85" s="2" t="s">
        <v>174</v>
      </c>
      <c r="B85" s="7"/>
      <c r="C85" s="13">
        <v>600</v>
      </c>
      <c r="D85" s="45">
        <v>39067522</v>
      </c>
      <c r="E85" s="45">
        <v>39067522</v>
      </c>
    </row>
    <row r="86" spans="1:5" x14ac:dyDescent="0.25">
      <c r="A86" s="5" t="s">
        <v>244</v>
      </c>
      <c r="B86" s="7" t="s">
        <v>22</v>
      </c>
      <c r="C86" s="13"/>
      <c r="D86" s="47">
        <f t="shared" ref="D86:E86" si="32">D88+D87</f>
        <v>4402000</v>
      </c>
      <c r="E86" s="47">
        <f t="shared" si="32"/>
        <v>4417000</v>
      </c>
    </row>
    <row r="87" spans="1:5" x14ac:dyDescent="0.25">
      <c r="A87" s="2" t="s">
        <v>175</v>
      </c>
      <c r="B87" s="7"/>
      <c r="C87" s="13">
        <v>200</v>
      </c>
      <c r="D87" s="47">
        <v>68000</v>
      </c>
      <c r="E87" s="47">
        <v>68000</v>
      </c>
    </row>
    <row r="88" spans="1:5" x14ac:dyDescent="0.25">
      <c r="A88" s="2" t="s">
        <v>184</v>
      </c>
      <c r="B88" s="7"/>
      <c r="C88" s="13">
        <v>300</v>
      </c>
      <c r="D88" s="45">
        <v>4334000</v>
      </c>
      <c r="E88" s="45">
        <v>4349000</v>
      </c>
    </row>
    <row r="89" spans="1:5" ht="31.5" x14ac:dyDescent="0.25">
      <c r="A89" s="5" t="s">
        <v>245</v>
      </c>
      <c r="B89" s="7" t="s">
        <v>23</v>
      </c>
      <c r="C89" s="13"/>
      <c r="D89" s="47">
        <f t="shared" ref="D89:E89" si="33">D90+D91+D92</f>
        <v>5716000</v>
      </c>
      <c r="E89" s="47">
        <f t="shared" si="33"/>
        <v>5716000</v>
      </c>
    </row>
    <row r="90" spans="1:5" ht="47.25" x14ac:dyDescent="0.25">
      <c r="A90" s="2" t="s">
        <v>176</v>
      </c>
      <c r="B90" s="7"/>
      <c r="C90" s="13">
        <v>100</v>
      </c>
      <c r="D90" s="45">
        <v>4796000</v>
      </c>
      <c r="E90" s="45">
        <v>4796000</v>
      </c>
    </row>
    <row r="91" spans="1:5" x14ac:dyDescent="0.25">
      <c r="A91" s="2" t="s">
        <v>175</v>
      </c>
      <c r="B91" s="7"/>
      <c r="C91" s="13">
        <v>200</v>
      </c>
      <c r="D91" s="45">
        <v>900000</v>
      </c>
      <c r="E91" s="45">
        <v>900000</v>
      </c>
    </row>
    <row r="92" spans="1:5" x14ac:dyDescent="0.25">
      <c r="A92" s="2" t="s">
        <v>177</v>
      </c>
      <c r="B92" s="7"/>
      <c r="C92" s="13">
        <v>800</v>
      </c>
      <c r="D92" s="45">
        <v>20000</v>
      </c>
      <c r="E92" s="45">
        <v>20000</v>
      </c>
    </row>
    <row r="93" spans="1:5" x14ac:dyDescent="0.25">
      <c r="A93" s="5" t="s">
        <v>246</v>
      </c>
      <c r="B93" s="7" t="s">
        <v>24</v>
      </c>
      <c r="C93" s="13"/>
      <c r="D93" s="47">
        <f t="shared" ref="D93:E93" si="34">D95+D94</f>
        <v>1844000</v>
      </c>
      <c r="E93" s="47">
        <f t="shared" si="34"/>
        <v>1844000</v>
      </c>
    </row>
    <row r="94" spans="1:5" x14ac:dyDescent="0.25">
      <c r="A94" s="2" t="s">
        <v>175</v>
      </c>
      <c r="B94" s="7"/>
      <c r="C94" s="13">
        <v>200</v>
      </c>
      <c r="D94" s="47">
        <v>44000</v>
      </c>
      <c r="E94" s="47">
        <v>44000</v>
      </c>
    </row>
    <row r="95" spans="1:5" x14ac:dyDescent="0.25">
      <c r="A95" s="2" t="s">
        <v>184</v>
      </c>
      <c r="B95" s="7"/>
      <c r="C95" s="13">
        <v>300</v>
      </c>
      <c r="D95" s="45">
        <v>1800000</v>
      </c>
      <c r="E95" s="45">
        <v>1800000</v>
      </c>
    </row>
    <row r="96" spans="1:5" ht="31.5" x14ac:dyDescent="0.25">
      <c r="A96" s="5" t="s">
        <v>247</v>
      </c>
      <c r="B96" s="7" t="s">
        <v>25</v>
      </c>
      <c r="C96" s="13"/>
      <c r="D96" s="47">
        <f t="shared" ref="D96:E96" si="35">D98+D97</f>
        <v>6933000</v>
      </c>
      <c r="E96" s="47">
        <f t="shared" si="35"/>
        <v>6933000</v>
      </c>
    </row>
    <row r="97" spans="1:5" x14ac:dyDescent="0.25">
      <c r="A97" s="2" t="s">
        <v>175</v>
      </c>
      <c r="B97" s="7"/>
      <c r="C97" s="13">
        <v>200</v>
      </c>
      <c r="D97" s="47">
        <v>50000</v>
      </c>
      <c r="E97" s="47">
        <v>50000</v>
      </c>
    </row>
    <row r="98" spans="1:5" x14ac:dyDescent="0.25">
      <c r="A98" s="2" t="s">
        <v>184</v>
      </c>
      <c r="B98" s="7"/>
      <c r="C98" s="13">
        <v>300</v>
      </c>
      <c r="D98" s="45">
        <v>6883000</v>
      </c>
      <c r="E98" s="45">
        <v>6883000</v>
      </c>
    </row>
    <row r="99" spans="1:5" ht="47.25" x14ac:dyDescent="0.25">
      <c r="A99" s="5" t="s">
        <v>248</v>
      </c>
      <c r="B99" s="7" t="s">
        <v>158</v>
      </c>
      <c r="C99" s="13"/>
      <c r="D99" s="47">
        <f t="shared" ref="D99:E99" si="36">D101+D100</f>
        <v>4107000</v>
      </c>
      <c r="E99" s="47">
        <f t="shared" si="36"/>
        <v>4272000</v>
      </c>
    </row>
    <row r="100" spans="1:5" x14ac:dyDescent="0.25">
      <c r="A100" s="2" t="s">
        <v>175</v>
      </c>
      <c r="B100" s="7"/>
      <c r="C100" s="13">
        <v>200</v>
      </c>
      <c r="D100" s="47">
        <v>40000</v>
      </c>
      <c r="E100" s="47">
        <v>40000</v>
      </c>
    </row>
    <row r="101" spans="1:5" x14ac:dyDescent="0.25">
      <c r="A101" s="2" t="s">
        <v>184</v>
      </c>
      <c r="B101" s="7"/>
      <c r="C101" s="13">
        <v>300</v>
      </c>
      <c r="D101" s="45">
        <v>4067000</v>
      </c>
      <c r="E101" s="45">
        <v>4232000</v>
      </c>
    </row>
    <row r="102" spans="1:5" ht="47.25" x14ac:dyDescent="0.25">
      <c r="A102" s="5" t="s">
        <v>249</v>
      </c>
      <c r="B102" s="7" t="s">
        <v>159</v>
      </c>
      <c r="C102" s="13"/>
      <c r="D102" s="47">
        <f t="shared" ref="D102:E102" si="37">D104+D103</f>
        <v>466000</v>
      </c>
      <c r="E102" s="47">
        <f t="shared" si="37"/>
        <v>476000</v>
      </c>
    </row>
    <row r="103" spans="1:5" x14ac:dyDescent="0.25">
      <c r="A103" s="2" t="s">
        <v>175</v>
      </c>
      <c r="B103" s="7"/>
      <c r="C103" s="13">
        <v>200</v>
      </c>
      <c r="D103" s="47">
        <v>7000</v>
      </c>
      <c r="E103" s="47">
        <v>7000</v>
      </c>
    </row>
    <row r="104" spans="1:5" x14ac:dyDescent="0.25">
      <c r="A104" s="2" t="s">
        <v>184</v>
      </c>
      <c r="B104" s="7"/>
      <c r="C104" s="13">
        <v>300</v>
      </c>
      <c r="D104" s="45">
        <v>459000</v>
      </c>
      <c r="E104" s="45">
        <v>469000</v>
      </c>
    </row>
    <row r="105" spans="1:5" ht="0.75" customHeight="1" x14ac:dyDescent="0.25">
      <c r="A105" s="18" t="s">
        <v>149</v>
      </c>
      <c r="B105" s="19" t="s">
        <v>26</v>
      </c>
      <c r="C105" s="13"/>
      <c r="D105" s="47">
        <f t="shared" ref="D105:E105" si="38">D106+D108</f>
        <v>0</v>
      </c>
      <c r="E105" s="47">
        <f t="shared" si="38"/>
        <v>0</v>
      </c>
    </row>
    <row r="106" spans="1:5" ht="63" hidden="1" x14ac:dyDescent="0.25">
      <c r="A106" s="5" t="s">
        <v>167</v>
      </c>
      <c r="B106" s="7" t="s">
        <v>166</v>
      </c>
      <c r="C106" s="13"/>
      <c r="D106" s="47">
        <f t="shared" ref="D106:E106" si="39">D107</f>
        <v>0</v>
      </c>
      <c r="E106" s="47">
        <f t="shared" si="39"/>
        <v>0</v>
      </c>
    </row>
    <row r="107" spans="1:5" ht="31.5" hidden="1" x14ac:dyDescent="0.25">
      <c r="A107" s="2" t="s">
        <v>174</v>
      </c>
      <c r="B107" s="7"/>
      <c r="C107" s="13">
        <v>600</v>
      </c>
      <c r="D107" s="45"/>
      <c r="E107" s="45"/>
    </row>
    <row r="108" spans="1:5" ht="31.5" hidden="1" x14ac:dyDescent="0.25">
      <c r="A108" s="5" t="s">
        <v>172</v>
      </c>
      <c r="B108" s="7" t="s">
        <v>169</v>
      </c>
      <c r="C108" s="13"/>
      <c r="D108" s="47">
        <f t="shared" ref="D108:E108" si="40">D109</f>
        <v>0</v>
      </c>
      <c r="E108" s="47">
        <f t="shared" si="40"/>
        <v>0</v>
      </c>
    </row>
    <row r="109" spans="1:5" ht="31.5" hidden="1" x14ac:dyDescent="0.25">
      <c r="A109" s="2" t="s">
        <v>174</v>
      </c>
      <c r="B109" s="7"/>
      <c r="C109" s="13">
        <v>600</v>
      </c>
      <c r="D109" s="45"/>
      <c r="E109" s="45"/>
    </row>
    <row r="110" spans="1:5" x14ac:dyDescent="0.25">
      <c r="A110" s="18" t="s">
        <v>69</v>
      </c>
      <c r="B110" s="19" t="s">
        <v>27</v>
      </c>
      <c r="C110" s="13"/>
      <c r="D110" s="47">
        <f t="shared" ref="D110:E110" si="41">D111+D114+D117+D119+D121+D124+D126</f>
        <v>2227200</v>
      </c>
      <c r="E110" s="47">
        <f t="shared" si="41"/>
        <v>2234000</v>
      </c>
    </row>
    <row r="111" spans="1:5" x14ac:dyDescent="0.25">
      <c r="A111" s="4" t="s">
        <v>250</v>
      </c>
      <c r="B111" s="7" t="s">
        <v>103</v>
      </c>
      <c r="C111" s="13"/>
      <c r="D111" s="47">
        <f t="shared" ref="D111:E111" si="42">D112</f>
        <v>14400</v>
      </c>
      <c r="E111" s="47">
        <f t="shared" si="42"/>
        <v>0</v>
      </c>
    </row>
    <row r="112" spans="1:5" x14ac:dyDescent="0.25">
      <c r="A112" s="2" t="s">
        <v>175</v>
      </c>
      <c r="B112" s="7"/>
      <c r="C112" s="13">
        <v>200</v>
      </c>
      <c r="D112" s="45">
        <f>14400</f>
        <v>14400</v>
      </c>
      <c r="E112" s="45"/>
    </row>
    <row r="113" spans="1:5" ht="31.5" x14ac:dyDescent="0.25">
      <c r="A113" s="2" t="s">
        <v>174</v>
      </c>
      <c r="B113" s="7"/>
      <c r="C113" s="13">
        <v>600</v>
      </c>
      <c r="D113" s="45"/>
      <c r="E113" s="45"/>
    </row>
    <row r="114" spans="1:5" x14ac:dyDescent="0.25">
      <c r="A114" s="4" t="s">
        <v>251</v>
      </c>
      <c r="B114" s="7" t="s">
        <v>104</v>
      </c>
      <c r="C114" s="13"/>
      <c r="D114" s="47">
        <f t="shared" ref="D114:E114" si="43">D115+D116</f>
        <v>26400</v>
      </c>
      <c r="E114" s="47">
        <f t="shared" si="43"/>
        <v>0</v>
      </c>
    </row>
    <row r="115" spans="1:5" ht="15" customHeight="1" x14ac:dyDescent="0.25">
      <c r="A115" s="2" t="s">
        <v>177</v>
      </c>
      <c r="B115" s="7"/>
      <c r="C115" s="47">
        <v>800</v>
      </c>
      <c r="D115" s="45">
        <v>26400</v>
      </c>
      <c r="E115" s="45"/>
    </row>
    <row r="116" spans="1:5" ht="31.5" hidden="1" x14ac:dyDescent="0.25">
      <c r="A116" s="2" t="s">
        <v>174</v>
      </c>
      <c r="B116" s="7"/>
      <c r="C116" s="13"/>
      <c r="D116" s="45"/>
      <c r="E116" s="45"/>
    </row>
    <row r="117" spans="1:5" ht="31.5" x14ac:dyDescent="0.25">
      <c r="A117" s="4" t="s">
        <v>252</v>
      </c>
      <c r="B117" s="7" t="s">
        <v>105</v>
      </c>
      <c r="C117" s="13"/>
      <c r="D117" s="47">
        <f t="shared" ref="D117:E117" si="44">D118</f>
        <v>33900</v>
      </c>
      <c r="E117" s="47">
        <f t="shared" si="44"/>
        <v>0</v>
      </c>
    </row>
    <row r="118" spans="1:5" ht="31.5" x14ac:dyDescent="0.25">
      <c r="A118" s="2" t="s">
        <v>174</v>
      </c>
      <c r="B118" s="7"/>
      <c r="C118" s="13">
        <v>600</v>
      </c>
      <c r="D118" s="45">
        <v>33900</v>
      </c>
      <c r="E118" s="45"/>
    </row>
    <row r="119" spans="1:5" ht="31.5" x14ac:dyDescent="0.25">
      <c r="A119" s="5" t="s">
        <v>253</v>
      </c>
      <c r="B119" s="7" t="s">
        <v>28</v>
      </c>
      <c r="C119" s="13"/>
      <c r="D119" s="47">
        <f t="shared" ref="D119:E119" si="45">D120</f>
        <v>49000</v>
      </c>
      <c r="E119" s="47">
        <f t="shared" si="45"/>
        <v>49000</v>
      </c>
    </row>
    <row r="120" spans="1:5" x14ac:dyDescent="0.25">
      <c r="A120" s="2" t="s">
        <v>175</v>
      </c>
      <c r="B120" s="7"/>
      <c r="C120" s="13">
        <v>200</v>
      </c>
      <c r="D120" s="45">
        <v>49000</v>
      </c>
      <c r="E120" s="45">
        <v>49000</v>
      </c>
    </row>
    <row r="121" spans="1:5" x14ac:dyDescent="0.25">
      <c r="A121" s="5" t="s">
        <v>254</v>
      </c>
      <c r="B121" s="7" t="s">
        <v>29</v>
      </c>
      <c r="C121" s="13"/>
      <c r="D121" s="47">
        <f t="shared" ref="D121:E121" si="46">D122+D123</f>
        <v>237000</v>
      </c>
      <c r="E121" s="47">
        <f t="shared" si="46"/>
        <v>237000</v>
      </c>
    </row>
    <row r="122" spans="1:5" x14ac:dyDescent="0.25">
      <c r="A122" s="2" t="s">
        <v>184</v>
      </c>
      <c r="B122" s="7"/>
      <c r="C122" s="13">
        <v>300</v>
      </c>
      <c r="D122" s="45">
        <v>137800</v>
      </c>
      <c r="E122" s="45">
        <v>137800</v>
      </c>
    </row>
    <row r="123" spans="1:5" ht="31.5" x14ac:dyDescent="0.25">
      <c r="A123" s="2" t="s">
        <v>174</v>
      </c>
      <c r="B123" s="7"/>
      <c r="C123" s="13">
        <v>600</v>
      </c>
      <c r="D123" s="45">
        <v>99200</v>
      </c>
      <c r="E123" s="45">
        <v>99200</v>
      </c>
    </row>
    <row r="124" spans="1:5" ht="31.5" x14ac:dyDescent="0.25">
      <c r="A124" s="5" t="s">
        <v>255</v>
      </c>
      <c r="B124" s="7" t="s">
        <v>30</v>
      </c>
      <c r="C124" s="13"/>
      <c r="D124" s="47">
        <f t="shared" ref="D124:E124" si="47">D125</f>
        <v>223500</v>
      </c>
      <c r="E124" s="47">
        <f t="shared" si="47"/>
        <v>305000</v>
      </c>
    </row>
    <row r="125" spans="1:5" ht="31.5" x14ac:dyDescent="0.25">
      <c r="A125" s="2" t="s">
        <v>174</v>
      </c>
      <c r="B125" s="7"/>
      <c r="C125" s="13">
        <v>600</v>
      </c>
      <c r="D125" s="45">
        <v>223500</v>
      </c>
      <c r="E125" s="45">
        <v>305000</v>
      </c>
    </row>
    <row r="126" spans="1:5" ht="47.25" x14ac:dyDescent="0.25">
      <c r="A126" s="5" t="s">
        <v>256</v>
      </c>
      <c r="B126" s="7" t="s">
        <v>31</v>
      </c>
      <c r="C126" s="13"/>
      <c r="D126" s="47">
        <f t="shared" ref="D126:E126" si="48">D127</f>
        <v>1643000</v>
      </c>
      <c r="E126" s="47">
        <f t="shared" si="48"/>
        <v>1643000</v>
      </c>
    </row>
    <row r="127" spans="1:5" x14ac:dyDescent="0.25">
      <c r="A127" s="2" t="s">
        <v>184</v>
      </c>
      <c r="B127" s="7"/>
      <c r="C127" s="13">
        <v>300</v>
      </c>
      <c r="D127" s="45">
        <v>1643000</v>
      </c>
      <c r="E127" s="45">
        <v>1643000</v>
      </c>
    </row>
    <row r="128" spans="1:5" ht="47.25" x14ac:dyDescent="0.25">
      <c r="A128" s="18" t="s">
        <v>216</v>
      </c>
      <c r="B128" s="24" t="s">
        <v>181</v>
      </c>
      <c r="C128" s="12"/>
      <c r="D128" s="23">
        <f t="shared" ref="D128:E128" si="49">D129</f>
        <v>35000</v>
      </c>
      <c r="E128" s="23">
        <f t="shared" si="49"/>
        <v>20000</v>
      </c>
    </row>
    <row r="129" spans="1:5" ht="31.5" x14ac:dyDescent="0.25">
      <c r="A129" s="4" t="s">
        <v>257</v>
      </c>
      <c r="B129" s="7" t="s">
        <v>182</v>
      </c>
      <c r="C129" s="13"/>
      <c r="D129" s="47">
        <f t="shared" ref="D129:E129" si="50">D130+D131</f>
        <v>35000</v>
      </c>
      <c r="E129" s="47">
        <f t="shared" si="50"/>
        <v>20000</v>
      </c>
    </row>
    <row r="130" spans="1:5" x14ac:dyDescent="0.25">
      <c r="A130" s="2" t="s">
        <v>175</v>
      </c>
      <c r="B130" s="8"/>
      <c r="C130" s="13">
        <v>200</v>
      </c>
      <c r="D130" s="45">
        <v>5000</v>
      </c>
      <c r="E130" s="45">
        <v>5000</v>
      </c>
    </row>
    <row r="131" spans="1:5" ht="31.5" x14ac:dyDescent="0.25">
      <c r="A131" s="2" t="s">
        <v>174</v>
      </c>
      <c r="B131" s="25"/>
      <c r="C131" s="13">
        <v>600</v>
      </c>
      <c r="D131" s="45">
        <v>30000</v>
      </c>
      <c r="E131" s="45">
        <v>15000</v>
      </c>
    </row>
    <row r="132" spans="1:5" ht="37.5" hidden="1" x14ac:dyDescent="0.3">
      <c r="A132" s="16" t="s">
        <v>72</v>
      </c>
      <c r="B132" s="17" t="s">
        <v>171</v>
      </c>
      <c r="C132" s="13"/>
      <c r="D132" s="49">
        <f t="shared" ref="D132:E133" si="51">D133</f>
        <v>0</v>
      </c>
      <c r="E132" s="49">
        <f t="shared" si="51"/>
        <v>0</v>
      </c>
    </row>
    <row r="133" spans="1:5" hidden="1" x14ac:dyDescent="0.25">
      <c r="A133" s="18" t="s">
        <v>67</v>
      </c>
      <c r="B133" s="24" t="s">
        <v>32</v>
      </c>
      <c r="C133" s="12"/>
      <c r="D133" s="23">
        <f t="shared" si="51"/>
        <v>0</v>
      </c>
      <c r="E133" s="23">
        <f t="shared" si="51"/>
        <v>0</v>
      </c>
    </row>
    <row r="134" spans="1:5" ht="63" hidden="1" x14ac:dyDescent="0.25">
      <c r="A134" s="4" t="s">
        <v>141</v>
      </c>
      <c r="B134" s="7" t="s">
        <v>106</v>
      </c>
      <c r="C134" s="13"/>
      <c r="D134" s="47">
        <f t="shared" ref="D134:E134" si="52">D135</f>
        <v>0</v>
      </c>
      <c r="E134" s="47">
        <f t="shared" si="52"/>
        <v>0</v>
      </c>
    </row>
    <row r="135" spans="1:5" hidden="1" x14ac:dyDescent="0.25">
      <c r="A135" s="2" t="s">
        <v>177</v>
      </c>
      <c r="B135" s="7"/>
      <c r="C135" s="13">
        <v>800</v>
      </c>
      <c r="D135" s="45"/>
      <c r="E135" s="45"/>
    </row>
    <row r="136" spans="1:5" ht="56.25" x14ac:dyDescent="0.3">
      <c r="A136" s="26" t="s">
        <v>73</v>
      </c>
      <c r="B136" s="27" t="s">
        <v>33</v>
      </c>
      <c r="C136" s="11"/>
      <c r="D136" s="49">
        <f t="shared" ref="D136:E136" si="53">D137+D140</f>
        <v>20111</v>
      </c>
      <c r="E136" s="49">
        <f t="shared" si="53"/>
        <v>0</v>
      </c>
    </row>
    <row r="137" spans="1:5" ht="31.5" hidden="1" x14ac:dyDescent="0.25">
      <c r="A137" s="28" t="s">
        <v>75</v>
      </c>
      <c r="B137" s="29" t="s">
        <v>34</v>
      </c>
      <c r="C137" s="12"/>
      <c r="D137" s="23">
        <f t="shared" ref="D137:E138" si="54">D138</f>
        <v>0</v>
      </c>
      <c r="E137" s="23">
        <f t="shared" si="54"/>
        <v>0</v>
      </c>
    </row>
    <row r="138" spans="1:5" ht="78.75" hidden="1" x14ac:dyDescent="0.25">
      <c r="A138" s="9" t="s">
        <v>142</v>
      </c>
      <c r="B138" s="30" t="s">
        <v>107</v>
      </c>
      <c r="C138" s="13"/>
      <c r="D138" s="47">
        <f t="shared" si="54"/>
        <v>0</v>
      </c>
      <c r="E138" s="47">
        <f t="shared" si="54"/>
        <v>0</v>
      </c>
    </row>
    <row r="139" spans="1:5" hidden="1" x14ac:dyDescent="0.25">
      <c r="A139" s="2" t="s">
        <v>175</v>
      </c>
      <c r="B139" s="30"/>
      <c r="C139" s="13">
        <v>200</v>
      </c>
      <c r="D139" s="45"/>
      <c r="E139" s="45"/>
    </row>
    <row r="140" spans="1:5" ht="31.5" x14ac:dyDescent="0.25">
      <c r="A140" s="28" t="s">
        <v>74</v>
      </c>
      <c r="B140" s="29" t="s">
        <v>35</v>
      </c>
      <c r="C140" s="12"/>
      <c r="D140" s="23">
        <f t="shared" ref="D140:E140" si="55">D141+D143</f>
        <v>20111</v>
      </c>
      <c r="E140" s="23">
        <f t="shared" si="55"/>
        <v>0</v>
      </c>
    </row>
    <row r="141" spans="1:5" ht="31.5" x14ac:dyDescent="0.25">
      <c r="A141" s="9" t="s">
        <v>258</v>
      </c>
      <c r="B141" s="30" t="s">
        <v>108</v>
      </c>
      <c r="C141" s="13"/>
      <c r="D141" s="47">
        <f t="shared" ref="D141:E141" si="56">D142</f>
        <v>20111</v>
      </c>
      <c r="E141" s="47">
        <f t="shared" si="56"/>
        <v>0</v>
      </c>
    </row>
    <row r="142" spans="1:5" ht="31.5" x14ac:dyDescent="0.25">
      <c r="A142" s="2" t="s">
        <v>174</v>
      </c>
      <c r="B142" s="30"/>
      <c r="C142" s="13">
        <v>600</v>
      </c>
      <c r="D142" s="45">
        <v>20111</v>
      </c>
      <c r="E142" s="45"/>
    </row>
    <row r="143" spans="1:5" ht="78.75" hidden="1" x14ac:dyDescent="0.25">
      <c r="A143" s="9" t="s">
        <v>143</v>
      </c>
      <c r="B143" s="30" t="s">
        <v>89</v>
      </c>
      <c r="C143" s="13"/>
      <c r="D143" s="47">
        <f t="shared" ref="D143:E143" si="57">D144</f>
        <v>0</v>
      </c>
      <c r="E143" s="47">
        <f t="shared" si="57"/>
        <v>0</v>
      </c>
    </row>
    <row r="144" spans="1:5" ht="15.75" hidden="1" customHeight="1" x14ac:dyDescent="0.25">
      <c r="A144" s="2" t="s">
        <v>174</v>
      </c>
      <c r="B144" s="30"/>
      <c r="C144" s="13">
        <v>600</v>
      </c>
      <c r="D144" s="45"/>
      <c r="E144" s="45"/>
    </row>
    <row r="145" spans="1:5" ht="75" x14ac:dyDescent="0.3">
      <c r="A145" s="26" t="s">
        <v>81</v>
      </c>
      <c r="B145" s="27" t="s">
        <v>36</v>
      </c>
      <c r="C145" s="13"/>
      <c r="D145" s="49">
        <f t="shared" ref="D145:E145" si="58">D146+D149</f>
        <v>980000</v>
      </c>
      <c r="E145" s="49">
        <f t="shared" si="58"/>
        <v>880000</v>
      </c>
    </row>
    <row r="146" spans="1:5" ht="31.5" x14ac:dyDescent="0.25">
      <c r="A146" s="28" t="s">
        <v>298</v>
      </c>
      <c r="B146" s="29" t="s">
        <v>37</v>
      </c>
      <c r="C146" s="12"/>
      <c r="D146" s="23">
        <f t="shared" ref="D146:E147" si="59">D147</f>
        <v>30000</v>
      </c>
      <c r="E146" s="23">
        <f t="shared" si="59"/>
        <v>30000</v>
      </c>
    </row>
    <row r="147" spans="1:5" x14ac:dyDescent="0.25">
      <c r="A147" s="9" t="s">
        <v>259</v>
      </c>
      <c r="B147" s="30" t="s">
        <v>109</v>
      </c>
      <c r="C147" s="13"/>
      <c r="D147" s="47">
        <f t="shared" si="59"/>
        <v>30000</v>
      </c>
      <c r="E147" s="47">
        <f t="shared" si="59"/>
        <v>30000</v>
      </c>
    </row>
    <row r="148" spans="1:5" x14ac:dyDescent="0.25">
      <c r="A148" s="2" t="s">
        <v>175</v>
      </c>
      <c r="B148" s="30"/>
      <c r="C148" s="13">
        <v>200</v>
      </c>
      <c r="D148" s="45">
        <v>30000</v>
      </c>
      <c r="E148" s="45">
        <v>30000</v>
      </c>
    </row>
    <row r="149" spans="1:5" ht="31.5" x14ac:dyDescent="0.25">
      <c r="A149" s="28" t="s">
        <v>152</v>
      </c>
      <c r="B149" s="29" t="s">
        <v>38</v>
      </c>
      <c r="C149" s="12"/>
      <c r="D149" s="23">
        <f t="shared" ref="D149:E149" si="60">D150</f>
        <v>950000</v>
      </c>
      <c r="E149" s="23">
        <f t="shared" si="60"/>
        <v>850000</v>
      </c>
    </row>
    <row r="150" spans="1:5" ht="31.5" x14ac:dyDescent="0.25">
      <c r="A150" s="9" t="s">
        <v>260</v>
      </c>
      <c r="B150" s="30" t="s">
        <v>110</v>
      </c>
      <c r="C150" s="14"/>
      <c r="D150" s="47">
        <f t="shared" ref="D150:E150" si="61">D151+D152</f>
        <v>950000</v>
      </c>
      <c r="E150" s="47">
        <f t="shared" si="61"/>
        <v>850000</v>
      </c>
    </row>
    <row r="151" spans="1:5" ht="45.75" customHeight="1" x14ac:dyDescent="0.25">
      <c r="A151" s="2" t="s">
        <v>176</v>
      </c>
      <c r="B151" s="32"/>
      <c r="C151" s="14">
        <v>100</v>
      </c>
      <c r="D151" s="45">
        <v>950000</v>
      </c>
      <c r="E151" s="45">
        <v>850000</v>
      </c>
    </row>
    <row r="152" spans="1:5" hidden="1" x14ac:dyDescent="0.25">
      <c r="A152" s="2" t="s">
        <v>175</v>
      </c>
      <c r="B152" s="32"/>
      <c r="C152" s="14">
        <v>200</v>
      </c>
      <c r="D152" s="45"/>
      <c r="E152" s="45"/>
    </row>
    <row r="153" spans="1:5" ht="37.5" x14ac:dyDescent="0.3">
      <c r="A153" s="26" t="s">
        <v>82</v>
      </c>
      <c r="B153" s="46" t="s">
        <v>39</v>
      </c>
      <c r="C153" s="13"/>
      <c r="D153" s="49">
        <f>D154+D169</f>
        <v>9208000</v>
      </c>
      <c r="E153" s="49">
        <f>E154+E169</f>
        <v>9160000</v>
      </c>
    </row>
    <row r="154" spans="1:5" ht="31.5" x14ac:dyDescent="0.25">
      <c r="A154" s="28" t="s">
        <v>83</v>
      </c>
      <c r="B154" s="29" t="s">
        <v>40</v>
      </c>
      <c r="C154" s="12"/>
      <c r="D154" s="23">
        <f t="shared" ref="D154:E154" si="62">D155+D158+D160+D164+D166+D162</f>
        <v>9108000</v>
      </c>
      <c r="E154" s="23">
        <f t="shared" si="62"/>
        <v>9080000</v>
      </c>
    </row>
    <row r="155" spans="1:5" x14ac:dyDescent="0.25">
      <c r="A155" s="9" t="s">
        <v>261</v>
      </c>
      <c r="B155" s="30" t="s">
        <v>111</v>
      </c>
      <c r="C155" s="13"/>
      <c r="D155" s="47">
        <f t="shared" ref="D155:E155" si="63">D156+D157</f>
        <v>2610036</v>
      </c>
      <c r="E155" s="47">
        <f t="shared" si="63"/>
        <v>2610036</v>
      </c>
    </row>
    <row r="156" spans="1:5" ht="31.5" x14ac:dyDescent="0.25">
      <c r="A156" s="2" t="s">
        <v>174</v>
      </c>
      <c r="B156" s="30"/>
      <c r="C156" s="13">
        <v>600</v>
      </c>
      <c r="D156" s="45">
        <v>2610036</v>
      </c>
      <c r="E156" s="45">
        <v>2610036</v>
      </c>
    </row>
    <row r="157" spans="1:5" x14ac:dyDescent="0.25">
      <c r="A157" s="2" t="s">
        <v>177</v>
      </c>
      <c r="B157" s="30"/>
      <c r="C157" s="13">
        <v>800</v>
      </c>
      <c r="D157" s="45"/>
      <c r="E157" s="45"/>
    </row>
    <row r="158" spans="1:5" x14ac:dyDescent="0.25">
      <c r="A158" s="4" t="s">
        <v>262</v>
      </c>
      <c r="B158" s="30" t="s">
        <v>112</v>
      </c>
      <c r="C158" s="13"/>
      <c r="D158" s="47">
        <f t="shared" ref="D158:E158" si="64">D159</f>
        <v>1106962</v>
      </c>
      <c r="E158" s="47">
        <f t="shared" si="64"/>
        <v>1106962</v>
      </c>
    </row>
    <row r="159" spans="1:5" ht="31.5" x14ac:dyDescent="0.25">
      <c r="A159" s="2" t="s">
        <v>174</v>
      </c>
      <c r="B159" s="30"/>
      <c r="C159" s="13">
        <v>600</v>
      </c>
      <c r="D159" s="45">
        <v>1106962</v>
      </c>
      <c r="E159" s="45">
        <v>1106962</v>
      </c>
    </row>
    <row r="160" spans="1:5" x14ac:dyDescent="0.25">
      <c r="A160" s="4" t="s">
        <v>263</v>
      </c>
      <c r="B160" s="30" t="s">
        <v>113</v>
      </c>
      <c r="C160" s="13"/>
      <c r="D160" s="47">
        <f t="shared" ref="D160:E160" si="65">D161</f>
        <v>3125000</v>
      </c>
      <c r="E160" s="47">
        <f t="shared" si="65"/>
        <v>3125000</v>
      </c>
    </row>
    <row r="161" spans="1:5" ht="31.5" x14ac:dyDescent="0.25">
      <c r="A161" s="2" t="s">
        <v>174</v>
      </c>
      <c r="B161" s="30"/>
      <c r="C161" s="13">
        <v>600</v>
      </c>
      <c r="D161" s="45">
        <v>3125000</v>
      </c>
      <c r="E161" s="45">
        <v>3125000</v>
      </c>
    </row>
    <row r="162" spans="1:5" x14ac:dyDescent="0.25">
      <c r="A162" s="4" t="s">
        <v>264</v>
      </c>
      <c r="B162" s="30" t="s">
        <v>170</v>
      </c>
      <c r="C162" s="13"/>
      <c r="D162" s="47">
        <f t="shared" ref="D162:E162" si="66">D163</f>
        <v>2158002</v>
      </c>
      <c r="E162" s="47">
        <f t="shared" si="66"/>
        <v>2158002</v>
      </c>
    </row>
    <row r="163" spans="1:5" ht="31.5" x14ac:dyDescent="0.25">
      <c r="A163" s="2" t="s">
        <v>174</v>
      </c>
      <c r="B163" s="30"/>
      <c r="C163" s="13">
        <v>600</v>
      </c>
      <c r="D163" s="45">
        <v>2158002</v>
      </c>
      <c r="E163" s="45">
        <v>2158002</v>
      </c>
    </row>
    <row r="164" spans="1:5" x14ac:dyDescent="0.25">
      <c r="A164" s="4" t="s">
        <v>266</v>
      </c>
      <c r="B164" s="30" t="s">
        <v>114</v>
      </c>
      <c r="C164" s="13"/>
      <c r="D164" s="47">
        <f t="shared" ref="D164:E164" si="67">D165</f>
        <v>108000</v>
      </c>
      <c r="E164" s="47">
        <f t="shared" si="67"/>
        <v>80000</v>
      </c>
    </row>
    <row r="165" spans="1:5" ht="31.5" x14ac:dyDescent="0.25">
      <c r="A165" s="2" t="s">
        <v>174</v>
      </c>
      <c r="B165" s="30"/>
      <c r="C165" s="13">
        <v>600</v>
      </c>
      <c r="D165" s="45">
        <v>108000</v>
      </c>
      <c r="E165" s="45">
        <v>80000</v>
      </c>
    </row>
    <row r="166" spans="1:5" ht="31.5" x14ac:dyDescent="0.25">
      <c r="A166" s="5" t="s">
        <v>265</v>
      </c>
      <c r="B166" s="30" t="s">
        <v>41</v>
      </c>
      <c r="C166" s="13"/>
      <c r="D166" s="47">
        <f t="shared" ref="D166:E166" si="68">D167</f>
        <v>0</v>
      </c>
      <c r="E166" s="47">
        <f t="shared" si="68"/>
        <v>0</v>
      </c>
    </row>
    <row r="167" spans="1:5" ht="30.75" customHeight="1" x14ac:dyDescent="0.25">
      <c r="A167" s="2" t="s">
        <v>174</v>
      </c>
      <c r="B167" s="30"/>
      <c r="C167" s="13">
        <v>600</v>
      </c>
      <c r="D167" s="45"/>
      <c r="E167" s="45"/>
    </row>
    <row r="168" spans="1:5" ht="63" hidden="1" x14ac:dyDescent="0.25">
      <c r="A168" s="5" t="s">
        <v>144</v>
      </c>
      <c r="B168" s="30" t="s">
        <v>42</v>
      </c>
      <c r="C168" s="13"/>
      <c r="D168" s="45"/>
      <c r="E168" s="45"/>
    </row>
    <row r="169" spans="1:5" ht="31.5" x14ac:dyDescent="0.25">
      <c r="A169" s="28" t="s">
        <v>84</v>
      </c>
      <c r="B169" s="29" t="s">
        <v>90</v>
      </c>
      <c r="C169" s="12"/>
      <c r="D169" s="23">
        <f t="shared" ref="D169:E169" si="69">D170</f>
        <v>100000</v>
      </c>
      <c r="E169" s="23">
        <f t="shared" si="69"/>
        <v>80000</v>
      </c>
    </row>
    <row r="170" spans="1:5" x14ac:dyDescent="0.25">
      <c r="A170" s="9" t="s">
        <v>267</v>
      </c>
      <c r="B170" s="30" t="s">
        <v>115</v>
      </c>
      <c r="C170" s="13"/>
      <c r="D170" s="47">
        <f t="shared" ref="D170:E170" si="70">D171</f>
        <v>100000</v>
      </c>
      <c r="E170" s="47">
        <f t="shared" si="70"/>
        <v>80000</v>
      </c>
    </row>
    <row r="171" spans="1:5" ht="31.5" x14ac:dyDescent="0.25">
      <c r="A171" s="2" t="s">
        <v>174</v>
      </c>
      <c r="B171" s="30"/>
      <c r="C171" s="13">
        <v>600</v>
      </c>
      <c r="D171" s="45">
        <v>100000</v>
      </c>
      <c r="E171" s="45">
        <v>80000</v>
      </c>
    </row>
    <row r="172" spans="1:5" ht="37.5" x14ac:dyDescent="0.3">
      <c r="A172" s="26" t="s">
        <v>91</v>
      </c>
      <c r="B172" s="27" t="s">
        <v>43</v>
      </c>
      <c r="C172" s="13"/>
      <c r="D172" s="49">
        <f t="shared" ref="D172:E172" si="71">D173</f>
        <v>554000</v>
      </c>
      <c r="E172" s="49">
        <f t="shared" si="71"/>
        <v>554000</v>
      </c>
    </row>
    <row r="173" spans="1:5" ht="31.5" x14ac:dyDescent="0.25">
      <c r="A173" s="28" t="s">
        <v>145</v>
      </c>
      <c r="B173" s="29" t="s">
        <v>44</v>
      </c>
      <c r="C173" s="12"/>
      <c r="D173" s="23">
        <f t="shared" ref="D173:E173" si="72">D174</f>
        <v>554000</v>
      </c>
      <c r="E173" s="23">
        <f t="shared" si="72"/>
        <v>554000</v>
      </c>
    </row>
    <row r="174" spans="1:5" x14ac:dyDescent="0.25">
      <c r="A174" s="9" t="s">
        <v>268</v>
      </c>
      <c r="B174" s="30" t="s">
        <v>116</v>
      </c>
      <c r="C174" s="13"/>
      <c r="D174" s="47">
        <f>D175+D176</f>
        <v>554000</v>
      </c>
      <c r="E174" s="47">
        <f>E175+E176</f>
        <v>554000</v>
      </c>
    </row>
    <row r="175" spans="1:5" x14ac:dyDescent="0.25">
      <c r="A175" s="2" t="s">
        <v>175</v>
      </c>
      <c r="B175" s="30"/>
      <c r="C175" s="13">
        <v>200</v>
      </c>
      <c r="D175" s="45">
        <v>462000</v>
      </c>
      <c r="E175" s="45">
        <v>462000</v>
      </c>
    </row>
    <row r="176" spans="1:5" x14ac:dyDescent="0.25">
      <c r="A176" s="2" t="s">
        <v>177</v>
      </c>
      <c r="B176" s="30"/>
      <c r="C176" s="13">
        <v>800</v>
      </c>
      <c r="D176" s="45">
        <v>92000</v>
      </c>
      <c r="E176" s="45">
        <v>92000</v>
      </c>
    </row>
    <row r="177" spans="1:5" ht="55.5" customHeight="1" x14ac:dyDescent="0.3">
      <c r="A177" s="26" t="s">
        <v>70</v>
      </c>
      <c r="B177" s="46" t="s">
        <v>45</v>
      </c>
      <c r="C177" s="14"/>
      <c r="D177" s="49">
        <f t="shared" ref="D177:E177" si="73">D178+D185+D190</f>
        <v>0</v>
      </c>
      <c r="E177" s="49">
        <f t="shared" si="73"/>
        <v>675000</v>
      </c>
    </row>
    <row r="178" spans="1:5" ht="31.5" hidden="1" x14ac:dyDescent="0.25">
      <c r="A178" s="28" t="s">
        <v>78</v>
      </c>
      <c r="B178" s="29" t="s">
        <v>46</v>
      </c>
      <c r="C178" s="33"/>
      <c r="D178" s="23">
        <f t="shared" ref="D178:E178" si="74">D179+D181+D182+D183+D184</f>
        <v>0</v>
      </c>
      <c r="E178" s="23">
        <f t="shared" si="74"/>
        <v>0</v>
      </c>
    </row>
    <row r="179" spans="1:5" ht="78.75" hidden="1" x14ac:dyDescent="0.25">
      <c r="A179" s="9" t="s">
        <v>146</v>
      </c>
      <c r="B179" s="30" t="s">
        <v>153</v>
      </c>
      <c r="C179" s="14"/>
      <c r="D179" s="47">
        <f t="shared" ref="D179:E179" si="75">D180</f>
        <v>0</v>
      </c>
      <c r="E179" s="47">
        <f t="shared" si="75"/>
        <v>0</v>
      </c>
    </row>
    <row r="180" spans="1:5" hidden="1" x14ac:dyDescent="0.25">
      <c r="A180" s="2" t="s">
        <v>177</v>
      </c>
      <c r="B180" s="30"/>
      <c r="C180" s="14">
        <v>800</v>
      </c>
      <c r="D180" s="45"/>
      <c r="E180" s="45"/>
    </row>
    <row r="181" spans="1:5" ht="63" hidden="1" x14ac:dyDescent="0.25">
      <c r="A181" s="9" t="s">
        <v>299</v>
      </c>
      <c r="B181" s="30" t="s">
        <v>187</v>
      </c>
      <c r="C181" s="14"/>
      <c r="D181" s="47">
        <f t="shared" ref="D181:E181" si="76">D182</f>
        <v>0</v>
      </c>
      <c r="E181" s="47">
        <f t="shared" si="76"/>
        <v>0</v>
      </c>
    </row>
    <row r="182" spans="1:5" hidden="1" x14ac:dyDescent="0.25">
      <c r="A182" s="2" t="s">
        <v>177</v>
      </c>
      <c r="B182" s="30"/>
      <c r="C182" s="14">
        <v>800</v>
      </c>
      <c r="D182" s="45"/>
      <c r="E182" s="45"/>
    </row>
    <row r="183" spans="1:5" ht="78.75" hidden="1" x14ac:dyDescent="0.25">
      <c r="A183" s="9" t="s">
        <v>188</v>
      </c>
      <c r="B183" s="30" t="s">
        <v>189</v>
      </c>
      <c r="C183" s="14"/>
      <c r="D183" s="47">
        <f t="shared" ref="D183:E183" si="77">D184</f>
        <v>0</v>
      </c>
      <c r="E183" s="47">
        <f t="shared" si="77"/>
        <v>0</v>
      </c>
    </row>
    <row r="184" spans="1:5" hidden="1" x14ac:dyDescent="0.25">
      <c r="A184" s="2" t="s">
        <v>177</v>
      </c>
      <c r="B184" s="30"/>
      <c r="C184" s="14">
        <v>800</v>
      </c>
      <c r="D184" s="45"/>
      <c r="E184" s="45"/>
    </row>
    <row r="185" spans="1:5" ht="31.5" x14ac:dyDescent="0.25">
      <c r="A185" s="40" t="s">
        <v>191</v>
      </c>
      <c r="B185" s="29" t="s">
        <v>190</v>
      </c>
      <c r="C185" s="33"/>
      <c r="D185" s="23">
        <f t="shared" ref="D185:E185" si="78">D186+D188</f>
        <v>0</v>
      </c>
      <c r="E185" s="23">
        <f t="shared" si="78"/>
        <v>675000</v>
      </c>
    </row>
    <row r="186" spans="1:5" ht="31.5" x14ac:dyDescent="0.25">
      <c r="A186" s="2" t="s">
        <v>300</v>
      </c>
      <c r="B186" s="31" t="s">
        <v>192</v>
      </c>
      <c r="C186" s="14"/>
      <c r="D186" s="45"/>
      <c r="E186" s="45"/>
    </row>
    <row r="187" spans="1:5" x14ac:dyDescent="0.25">
      <c r="A187" s="2" t="s">
        <v>175</v>
      </c>
      <c r="B187" s="32"/>
      <c r="C187" s="14">
        <v>200</v>
      </c>
      <c r="D187" s="45"/>
      <c r="E187" s="45"/>
    </row>
    <row r="188" spans="1:5" ht="31.5" x14ac:dyDescent="0.25">
      <c r="A188" s="2" t="s">
        <v>269</v>
      </c>
      <c r="B188" s="32" t="s">
        <v>197</v>
      </c>
      <c r="C188" s="14"/>
      <c r="D188" s="47">
        <f t="shared" ref="D188:E188" si="79">D189</f>
        <v>0</v>
      </c>
      <c r="E188" s="47">
        <f t="shared" si="79"/>
        <v>675000</v>
      </c>
    </row>
    <row r="189" spans="1:5" ht="31.5" x14ac:dyDescent="0.25">
      <c r="A189" s="2" t="s">
        <v>198</v>
      </c>
      <c r="B189" s="32"/>
      <c r="C189" s="14">
        <v>400</v>
      </c>
      <c r="D189" s="45"/>
      <c r="E189" s="45">
        <v>675000</v>
      </c>
    </row>
    <row r="190" spans="1:5" ht="0.75" customHeight="1" x14ac:dyDescent="0.25">
      <c r="A190" s="40" t="s">
        <v>194</v>
      </c>
      <c r="B190" s="29" t="s">
        <v>193</v>
      </c>
      <c r="C190" s="33"/>
      <c r="D190" s="51"/>
      <c r="E190" s="51"/>
    </row>
    <row r="191" spans="1:5" ht="78.75" hidden="1" x14ac:dyDescent="0.25">
      <c r="A191" s="2" t="s">
        <v>196</v>
      </c>
      <c r="B191" s="32" t="s">
        <v>195</v>
      </c>
      <c r="C191" s="14"/>
      <c r="D191" s="45"/>
      <c r="E191" s="45"/>
    </row>
    <row r="192" spans="1:5" hidden="1" x14ac:dyDescent="0.25">
      <c r="A192" s="2" t="s">
        <v>175</v>
      </c>
      <c r="B192" s="32"/>
      <c r="C192" s="14">
        <v>200</v>
      </c>
      <c r="D192" s="45"/>
      <c r="E192" s="45"/>
    </row>
    <row r="193" spans="1:5" ht="37.5" x14ac:dyDescent="0.3">
      <c r="A193" s="26" t="s">
        <v>217</v>
      </c>
      <c r="B193" s="27" t="s">
        <v>47</v>
      </c>
      <c r="C193" s="14"/>
      <c r="D193" s="49">
        <f t="shared" ref="D193:E194" si="80">D194</f>
        <v>100000</v>
      </c>
      <c r="E193" s="49">
        <f t="shared" si="80"/>
        <v>100000</v>
      </c>
    </row>
    <row r="194" spans="1:5" ht="31.5" x14ac:dyDescent="0.25">
      <c r="A194" s="28" t="s">
        <v>92</v>
      </c>
      <c r="B194" s="29" t="s">
        <v>48</v>
      </c>
      <c r="C194" s="33"/>
      <c r="D194" s="23">
        <f t="shared" si="80"/>
        <v>100000</v>
      </c>
      <c r="E194" s="23">
        <f t="shared" si="80"/>
        <v>100000</v>
      </c>
    </row>
    <row r="195" spans="1:5" ht="31.5" x14ac:dyDescent="0.25">
      <c r="A195" s="9" t="s">
        <v>270</v>
      </c>
      <c r="B195" s="30" t="s">
        <v>119</v>
      </c>
      <c r="C195" s="14"/>
      <c r="D195" s="47">
        <f t="shared" ref="D195:E195" si="81">D196</f>
        <v>100000</v>
      </c>
      <c r="E195" s="47">
        <f t="shared" si="81"/>
        <v>100000</v>
      </c>
    </row>
    <row r="196" spans="1:5" x14ac:dyDescent="0.25">
      <c r="A196" s="2" t="s">
        <v>175</v>
      </c>
      <c r="B196" s="30"/>
      <c r="C196" s="14">
        <v>200</v>
      </c>
      <c r="D196" s="45">
        <v>100000</v>
      </c>
      <c r="E196" s="45">
        <v>100000</v>
      </c>
    </row>
    <row r="197" spans="1:5" ht="37.5" x14ac:dyDescent="0.3">
      <c r="A197" s="26" t="s">
        <v>148</v>
      </c>
      <c r="B197" s="27" t="s">
        <v>49</v>
      </c>
      <c r="C197" s="14"/>
      <c r="D197" s="49">
        <f>D198+D201+D205+D208</f>
        <v>3200000</v>
      </c>
      <c r="E197" s="49">
        <f>E198+E201+E205+E208</f>
        <v>3200000</v>
      </c>
    </row>
    <row r="198" spans="1:5" ht="0.75" customHeight="1" x14ac:dyDescent="0.25">
      <c r="A198" s="28" t="s">
        <v>87</v>
      </c>
      <c r="B198" s="29" t="s">
        <v>50</v>
      </c>
      <c r="C198" s="33"/>
      <c r="D198" s="23">
        <f t="shared" ref="D198:E199" si="82">D199</f>
        <v>0</v>
      </c>
      <c r="E198" s="23">
        <f t="shared" si="82"/>
        <v>0</v>
      </c>
    </row>
    <row r="199" spans="1:5" ht="47.25" hidden="1" x14ac:dyDescent="0.25">
      <c r="A199" s="9" t="s">
        <v>147</v>
      </c>
      <c r="B199" s="30" t="s">
        <v>120</v>
      </c>
      <c r="C199" s="14"/>
      <c r="D199" s="47">
        <f t="shared" si="82"/>
        <v>0</v>
      </c>
      <c r="E199" s="47">
        <f t="shared" si="82"/>
        <v>0</v>
      </c>
    </row>
    <row r="200" spans="1:5" hidden="1" x14ac:dyDescent="0.25">
      <c r="A200" s="2" t="s">
        <v>175</v>
      </c>
      <c r="B200" s="30"/>
      <c r="C200" s="14">
        <v>200</v>
      </c>
      <c r="D200" s="45"/>
      <c r="E200" s="45"/>
    </row>
    <row r="201" spans="1:5" ht="31.5" x14ac:dyDescent="0.25">
      <c r="A201" s="28" t="s">
        <v>301</v>
      </c>
      <c r="B201" s="34" t="s">
        <v>51</v>
      </c>
      <c r="C201" s="33"/>
      <c r="D201" s="23">
        <f t="shared" ref="D201:E201" si="83">D202</f>
        <v>300000</v>
      </c>
      <c r="E201" s="23">
        <f t="shared" si="83"/>
        <v>300000</v>
      </c>
    </row>
    <row r="202" spans="1:5" ht="31.5" x14ac:dyDescent="0.25">
      <c r="A202" s="9" t="s">
        <v>271</v>
      </c>
      <c r="B202" s="30" t="s">
        <v>121</v>
      </c>
      <c r="C202" s="14"/>
      <c r="D202" s="47">
        <f t="shared" ref="D202:E202" si="84">D203+D204</f>
        <v>300000</v>
      </c>
      <c r="E202" s="47">
        <f t="shared" si="84"/>
        <v>300000</v>
      </c>
    </row>
    <row r="203" spans="1:5" x14ac:dyDescent="0.25">
      <c r="A203" s="2" t="s">
        <v>175</v>
      </c>
      <c r="B203" s="30"/>
      <c r="C203" s="14">
        <v>200</v>
      </c>
      <c r="D203" s="45">
        <v>300000</v>
      </c>
      <c r="E203" s="45">
        <v>300000</v>
      </c>
    </row>
    <row r="204" spans="1:5" x14ac:dyDescent="0.25">
      <c r="A204" s="2" t="s">
        <v>177</v>
      </c>
      <c r="B204" s="30"/>
      <c r="C204" s="14">
        <v>800</v>
      </c>
      <c r="D204" s="45"/>
      <c r="E204" s="45"/>
    </row>
    <row r="205" spans="1:5" x14ac:dyDescent="0.25">
      <c r="A205" s="9" t="s">
        <v>272</v>
      </c>
      <c r="B205" s="30" t="s">
        <v>122</v>
      </c>
      <c r="C205" s="14"/>
      <c r="D205" s="47">
        <f>D206+D207</f>
        <v>900000</v>
      </c>
      <c r="E205" s="47">
        <f>E206+E207</f>
        <v>900000</v>
      </c>
    </row>
    <row r="206" spans="1:5" ht="47.25" x14ac:dyDescent="0.25">
      <c r="A206" s="2" t="s">
        <v>176</v>
      </c>
      <c r="B206" s="30"/>
      <c r="C206" s="14">
        <v>100</v>
      </c>
      <c r="D206" s="45">
        <v>572880</v>
      </c>
      <c r="E206" s="45">
        <v>572880</v>
      </c>
    </row>
    <row r="207" spans="1:5" ht="15" customHeight="1" x14ac:dyDescent="0.25">
      <c r="A207" s="2" t="s">
        <v>175</v>
      </c>
      <c r="B207" s="30"/>
      <c r="C207" s="14">
        <v>200</v>
      </c>
      <c r="D207" s="45">
        <v>327120</v>
      </c>
      <c r="E207" s="45">
        <v>327120</v>
      </c>
    </row>
    <row r="208" spans="1:5" ht="36.75" customHeight="1" x14ac:dyDescent="0.25">
      <c r="A208" s="40" t="s">
        <v>311</v>
      </c>
      <c r="B208" s="29" t="s">
        <v>312</v>
      </c>
      <c r="C208" s="33"/>
      <c r="D208" s="56">
        <f>D209</f>
        <v>2000000</v>
      </c>
      <c r="E208" s="56">
        <f>E209</f>
        <v>2000000</v>
      </c>
    </row>
    <row r="209" spans="1:5" ht="39" customHeight="1" x14ac:dyDescent="0.25">
      <c r="A209" s="2" t="s">
        <v>313</v>
      </c>
      <c r="B209" s="32" t="s">
        <v>314</v>
      </c>
      <c r="C209" s="14"/>
      <c r="D209" s="48">
        <f>D210+D211</f>
        <v>2000000</v>
      </c>
      <c r="E209" s="48">
        <f>E210+E211</f>
        <v>2000000</v>
      </c>
    </row>
    <row r="210" spans="1:5" ht="33.75" customHeight="1" x14ac:dyDescent="0.25">
      <c r="A210" s="2" t="s">
        <v>176</v>
      </c>
      <c r="B210" s="32"/>
      <c r="C210" s="14">
        <v>100</v>
      </c>
      <c r="D210" s="48">
        <v>1500000</v>
      </c>
      <c r="E210" s="45">
        <v>1500000</v>
      </c>
    </row>
    <row r="211" spans="1:5" ht="31.5" customHeight="1" x14ac:dyDescent="0.25">
      <c r="A211" s="2" t="s">
        <v>175</v>
      </c>
      <c r="B211" s="32"/>
      <c r="C211" s="14">
        <v>200</v>
      </c>
      <c r="D211" s="48">
        <v>500000</v>
      </c>
      <c r="E211" s="45">
        <v>500000</v>
      </c>
    </row>
    <row r="212" spans="1:5" ht="37.5" x14ac:dyDescent="0.3">
      <c r="A212" s="26" t="s">
        <v>85</v>
      </c>
      <c r="B212" s="35" t="s">
        <v>52</v>
      </c>
      <c r="C212" s="14"/>
      <c r="D212" s="49">
        <f t="shared" ref="D212:E214" si="85">D213</f>
        <v>1000000</v>
      </c>
      <c r="E212" s="49">
        <f t="shared" si="85"/>
        <v>900000</v>
      </c>
    </row>
    <row r="213" spans="1:5" ht="31.5" x14ac:dyDescent="0.25">
      <c r="A213" s="28" t="s">
        <v>117</v>
      </c>
      <c r="B213" s="29" t="s">
        <v>53</v>
      </c>
      <c r="C213" s="33"/>
      <c r="D213" s="23">
        <f t="shared" si="85"/>
        <v>1000000</v>
      </c>
      <c r="E213" s="23">
        <f t="shared" si="85"/>
        <v>900000</v>
      </c>
    </row>
    <row r="214" spans="1:5" x14ac:dyDescent="0.25">
      <c r="A214" s="9" t="s">
        <v>273</v>
      </c>
      <c r="B214" s="30" t="s">
        <v>123</v>
      </c>
      <c r="C214" s="14"/>
      <c r="D214" s="47">
        <f t="shared" si="85"/>
        <v>1000000</v>
      </c>
      <c r="E214" s="47">
        <f t="shared" si="85"/>
        <v>900000</v>
      </c>
    </row>
    <row r="215" spans="1:5" ht="31.5" x14ac:dyDescent="0.25">
      <c r="A215" s="2" t="s">
        <v>174</v>
      </c>
      <c r="B215" s="32"/>
      <c r="C215" s="14">
        <v>600</v>
      </c>
      <c r="D215" s="48">
        <v>1000000</v>
      </c>
      <c r="E215" s="48">
        <v>900000</v>
      </c>
    </row>
    <row r="216" spans="1:5" ht="37.5" x14ac:dyDescent="0.3">
      <c r="A216" s="26" t="s">
        <v>79</v>
      </c>
      <c r="B216" s="27" t="s">
        <v>54</v>
      </c>
      <c r="C216" s="14"/>
      <c r="D216" s="49">
        <f>D217+D225</f>
        <v>18013300</v>
      </c>
      <c r="E216" s="49">
        <f>E217+E225</f>
        <v>18354300</v>
      </c>
    </row>
    <row r="217" spans="1:5" ht="31.5" x14ac:dyDescent="0.25">
      <c r="A217" s="28" t="s">
        <v>80</v>
      </c>
      <c r="B217" s="29" t="s">
        <v>55</v>
      </c>
      <c r="C217" s="33"/>
      <c r="D217" s="23">
        <f t="shared" ref="D217:E217" si="86">D218+D221+D223</f>
        <v>15992000</v>
      </c>
      <c r="E217" s="23">
        <f t="shared" si="86"/>
        <v>16333000</v>
      </c>
    </row>
    <row r="218" spans="1:5" ht="31.5" x14ac:dyDescent="0.25">
      <c r="A218" s="9" t="s">
        <v>274</v>
      </c>
      <c r="B218" s="30" t="s">
        <v>124</v>
      </c>
      <c r="C218" s="14"/>
      <c r="D218" s="47">
        <f t="shared" ref="D218:E218" si="87">D219+D220</f>
        <v>3619000</v>
      </c>
      <c r="E218" s="47">
        <f t="shared" si="87"/>
        <v>2929000</v>
      </c>
    </row>
    <row r="219" spans="1:5" x14ac:dyDescent="0.25">
      <c r="A219" s="2" t="s">
        <v>175</v>
      </c>
      <c r="B219" s="30"/>
      <c r="C219" s="14">
        <v>200</v>
      </c>
      <c r="D219" s="45">
        <v>3619000</v>
      </c>
      <c r="E219" s="45">
        <v>2929000</v>
      </c>
    </row>
    <row r="220" spans="1:5" ht="0.75" customHeight="1" x14ac:dyDescent="0.25">
      <c r="A220" s="2" t="s">
        <v>177</v>
      </c>
      <c r="B220" s="30"/>
      <c r="C220" s="14">
        <v>800</v>
      </c>
      <c r="D220" s="45"/>
      <c r="E220" s="45"/>
    </row>
    <row r="221" spans="1:5" ht="94.5" hidden="1" x14ac:dyDescent="0.25">
      <c r="A221" s="9" t="s">
        <v>201</v>
      </c>
      <c r="B221" s="30" t="s">
        <v>125</v>
      </c>
      <c r="C221" s="14"/>
      <c r="D221" s="47">
        <f t="shared" ref="D221:E221" si="88">D222</f>
        <v>0</v>
      </c>
      <c r="E221" s="47">
        <f t="shared" si="88"/>
        <v>0</v>
      </c>
    </row>
    <row r="222" spans="1:5" hidden="1" x14ac:dyDescent="0.25">
      <c r="A222" s="2" t="s">
        <v>178</v>
      </c>
      <c r="B222" s="30"/>
      <c r="C222" s="14">
        <v>500</v>
      </c>
      <c r="D222" s="45"/>
      <c r="E222" s="45"/>
    </row>
    <row r="223" spans="1:5" x14ac:dyDescent="0.25">
      <c r="A223" s="9" t="s">
        <v>275</v>
      </c>
      <c r="B223" s="30" t="s">
        <v>204</v>
      </c>
      <c r="C223" s="14"/>
      <c r="D223" s="47">
        <f t="shared" ref="D223:E223" si="89">D224</f>
        <v>12373000</v>
      </c>
      <c r="E223" s="47">
        <f t="shared" si="89"/>
        <v>13404000</v>
      </c>
    </row>
    <row r="224" spans="1:5" x14ac:dyDescent="0.25">
      <c r="A224" s="2" t="s">
        <v>177</v>
      </c>
      <c r="B224" s="30"/>
      <c r="C224" s="14">
        <v>800</v>
      </c>
      <c r="D224" s="45">
        <v>12373000</v>
      </c>
      <c r="E224" s="45">
        <v>13404000</v>
      </c>
    </row>
    <row r="225" spans="1:5" ht="31.5" x14ac:dyDescent="0.25">
      <c r="A225" s="28" t="s">
        <v>151</v>
      </c>
      <c r="B225" s="29" t="s">
        <v>56</v>
      </c>
      <c r="C225" s="33"/>
      <c r="D225" s="23">
        <f t="shared" ref="D225:E225" si="90">D226+D228+D230</f>
        <v>2021300</v>
      </c>
      <c r="E225" s="23">
        <f t="shared" si="90"/>
        <v>2021300</v>
      </c>
    </row>
    <row r="226" spans="1:5" ht="31.5" x14ac:dyDescent="0.25">
      <c r="A226" s="9" t="s">
        <v>276</v>
      </c>
      <c r="B226" s="30" t="s">
        <v>126</v>
      </c>
      <c r="C226" s="14"/>
      <c r="D226" s="47">
        <f t="shared" ref="D226:E226" si="91">D227</f>
        <v>2000000</v>
      </c>
      <c r="E226" s="47">
        <f t="shared" si="91"/>
        <v>2000000</v>
      </c>
    </row>
    <row r="227" spans="1:5" x14ac:dyDescent="0.25">
      <c r="A227" s="2" t="s">
        <v>177</v>
      </c>
      <c r="B227" s="30"/>
      <c r="C227" s="14">
        <v>800</v>
      </c>
      <c r="D227" s="45">
        <v>2000000</v>
      </c>
      <c r="E227" s="45">
        <v>2000000</v>
      </c>
    </row>
    <row r="228" spans="1:5" ht="31.5" x14ac:dyDescent="0.25">
      <c r="A228" s="9" t="s">
        <v>277</v>
      </c>
      <c r="B228" s="30" t="s">
        <v>93</v>
      </c>
      <c r="C228" s="14"/>
      <c r="D228" s="47">
        <f t="shared" ref="D228:E228" si="92">D229</f>
        <v>300</v>
      </c>
      <c r="E228" s="47">
        <f t="shared" si="92"/>
        <v>300</v>
      </c>
    </row>
    <row r="229" spans="1:5" x14ac:dyDescent="0.25">
      <c r="A229" s="2" t="s">
        <v>177</v>
      </c>
      <c r="B229" s="30"/>
      <c r="C229" s="14">
        <v>800</v>
      </c>
      <c r="D229" s="45">
        <v>300</v>
      </c>
      <c r="E229" s="45">
        <v>300</v>
      </c>
    </row>
    <row r="230" spans="1:5" ht="31.5" x14ac:dyDescent="0.25">
      <c r="A230" s="9" t="s">
        <v>278</v>
      </c>
      <c r="B230" s="30" t="s">
        <v>94</v>
      </c>
      <c r="C230" s="14"/>
      <c r="D230" s="47">
        <f t="shared" ref="D230:E230" si="93">D231</f>
        <v>21000</v>
      </c>
      <c r="E230" s="47">
        <f t="shared" si="93"/>
        <v>21000</v>
      </c>
    </row>
    <row r="231" spans="1:5" x14ac:dyDescent="0.25">
      <c r="A231" s="2" t="s">
        <v>177</v>
      </c>
      <c r="B231" s="32"/>
      <c r="C231" s="14">
        <v>800</v>
      </c>
      <c r="D231" s="45">
        <v>21000</v>
      </c>
      <c r="E231" s="45">
        <v>21000</v>
      </c>
    </row>
    <row r="232" spans="1:5" ht="37.5" x14ac:dyDescent="0.3">
      <c r="A232" s="26" t="s">
        <v>76</v>
      </c>
      <c r="B232" s="35" t="s">
        <v>57</v>
      </c>
      <c r="C232" s="14"/>
      <c r="D232" s="49">
        <f>D242+D233</f>
        <v>449400</v>
      </c>
      <c r="E232" s="49">
        <f>E242+E233</f>
        <v>403215</v>
      </c>
    </row>
    <row r="233" spans="1:5" ht="31.5" x14ac:dyDescent="0.25">
      <c r="A233" s="28" t="s">
        <v>77</v>
      </c>
      <c r="B233" s="29" t="s">
        <v>58</v>
      </c>
      <c r="C233" s="33"/>
      <c r="D233" s="23">
        <f>D234+D236+D238+D240</f>
        <v>249400</v>
      </c>
      <c r="E233" s="23">
        <f>E234+E236+E238+E240</f>
        <v>223215</v>
      </c>
    </row>
    <row r="234" spans="1:5" ht="47.25" x14ac:dyDescent="0.25">
      <c r="A234" s="9" t="s">
        <v>279</v>
      </c>
      <c r="B234" s="36" t="s">
        <v>127</v>
      </c>
      <c r="C234" s="14"/>
      <c r="D234" s="47">
        <f t="shared" ref="D234:E234" si="94">D235</f>
        <v>11200</v>
      </c>
      <c r="E234" s="47">
        <f t="shared" si="94"/>
        <v>11200</v>
      </c>
    </row>
    <row r="235" spans="1:5" x14ac:dyDescent="0.25">
      <c r="A235" s="2" t="s">
        <v>177</v>
      </c>
      <c r="B235" s="36"/>
      <c r="C235" s="14">
        <v>800</v>
      </c>
      <c r="D235" s="45">
        <v>11200</v>
      </c>
      <c r="E235" s="45">
        <v>11200</v>
      </c>
    </row>
    <row r="236" spans="1:5" ht="47.25" x14ac:dyDescent="0.25">
      <c r="A236" s="9" t="s">
        <v>280</v>
      </c>
      <c r="B236" s="30" t="s">
        <v>128</v>
      </c>
      <c r="C236" s="14"/>
      <c r="D236" s="47">
        <f t="shared" ref="D236:E236" si="95">D237</f>
        <v>13200</v>
      </c>
      <c r="E236" s="47">
        <f t="shared" si="95"/>
        <v>13200</v>
      </c>
    </row>
    <row r="237" spans="1:5" ht="15" customHeight="1" x14ac:dyDescent="0.25">
      <c r="A237" s="2" t="s">
        <v>177</v>
      </c>
      <c r="B237" s="30"/>
      <c r="C237" s="14">
        <v>800</v>
      </c>
      <c r="D237" s="45">
        <v>13200</v>
      </c>
      <c r="E237" s="45">
        <v>13200</v>
      </c>
    </row>
    <row r="238" spans="1:5" ht="45.75" customHeight="1" x14ac:dyDescent="0.25">
      <c r="A238" s="2" t="s">
        <v>315</v>
      </c>
      <c r="B238" s="30" t="s">
        <v>316</v>
      </c>
      <c r="C238" s="37"/>
      <c r="D238" s="45">
        <f>D239</f>
        <v>100000</v>
      </c>
      <c r="E238" s="45">
        <f>E239</f>
        <v>73815</v>
      </c>
    </row>
    <row r="239" spans="1:5" x14ac:dyDescent="0.25">
      <c r="A239" s="2" t="s">
        <v>177</v>
      </c>
      <c r="B239" s="30"/>
      <c r="C239" s="37">
        <v>800</v>
      </c>
      <c r="D239" s="45">
        <v>100000</v>
      </c>
      <c r="E239" s="45">
        <v>73815</v>
      </c>
    </row>
    <row r="240" spans="1:5" ht="51" customHeight="1" x14ac:dyDescent="0.25">
      <c r="A240" s="2" t="s">
        <v>317</v>
      </c>
      <c r="B240" s="30" t="s">
        <v>318</v>
      </c>
      <c r="C240" s="37"/>
      <c r="D240" s="45">
        <f>D241</f>
        <v>125000</v>
      </c>
      <c r="E240" s="45">
        <f>E241</f>
        <v>125000</v>
      </c>
    </row>
    <row r="241" spans="1:5" x14ac:dyDescent="0.25">
      <c r="A241" s="2" t="s">
        <v>177</v>
      </c>
      <c r="B241" s="30"/>
      <c r="C241" s="37">
        <v>800</v>
      </c>
      <c r="D241" s="45">
        <v>125000</v>
      </c>
      <c r="E241" s="45">
        <v>125000</v>
      </c>
    </row>
    <row r="242" spans="1:5" ht="31.5" x14ac:dyDescent="0.25">
      <c r="A242" s="28" t="s">
        <v>213</v>
      </c>
      <c r="B242" s="41" t="s">
        <v>214</v>
      </c>
      <c r="C242" s="54"/>
      <c r="D242" s="23">
        <f>D243</f>
        <v>200000</v>
      </c>
      <c r="E242" s="23">
        <f>E243</f>
        <v>180000</v>
      </c>
    </row>
    <row r="243" spans="1:5" x14ac:dyDescent="0.25">
      <c r="A243" s="9" t="s">
        <v>309</v>
      </c>
      <c r="B243" s="30" t="s">
        <v>215</v>
      </c>
      <c r="C243" s="37"/>
      <c r="D243" s="47">
        <f t="shared" ref="D243:E243" si="96">D244</f>
        <v>200000</v>
      </c>
      <c r="E243" s="47">
        <f t="shared" si="96"/>
        <v>180000</v>
      </c>
    </row>
    <row r="244" spans="1:5" x14ac:dyDescent="0.25">
      <c r="A244" s="2" t="s">
        <v>177</v>
      </c>
      <c r="B244" s="32"/>
      <c r="C244" s="37">
        <v>800</v>
      </c>
      <c r="D244" s="45">
        <v>200000</v>
      </c>
      <c r="E244" s="45">
        <v>180000</v>
      </c>
    </row>
    <row r="245" spans="1:5" ht="37.5" x14ac:dyDescent="0.3">
      <c r="A245" s="26" t="s">
        <v>86</v>
      </c>
      <c r="B245" s="38" t="s">
        <v>59</v>
      </c>
      <c r="C245" s="14"/>
      <c r="D245" s="49">
        <f t="shared" ref="D245:E245" si="97">D246</f>
        <v>610000</v>
      </c>
      <c r="E245" s="49">
        <f t="shared" si="97"/>
        <v>610000</v>
      </c>
    </row>
    <row r="246" spans="1:5" ht="31.5" x14ac:dyDescent="0.25">
      <c r="A246" s="28" t="s">
        <v>150</v>
      </c>
      <c r="B246" s="29" t="s">
        <v>60</v>
      </c>
      <c r="C246" s="33"/>
      <c r="D246" s="23">
        <f t="shared" ref="D246:E246" si="98">D247+D249+D251+D253</f>
        <v>610000</v>
      </c>
      <c r="E246" s="23">
        <f t="shared" si="98"/>
        <v>610000</v>
      </c>
    </row>
    <row r="247" spans="1:5" ht="31.5" x14ac:dyDescent="0.25">
      <c r="A247" s="9" t="s">
        <v>281</v>
      </c>
      <c r="B247" s="37" t="s">
        <v>129</v>
      </c>
      <c r="C247" s="14"/>
      <c r="D247" s="47">
        <f t="shared" ref="D247:E247" si="99">D248</f>
        <v>210000</v>
      </c>
      <c r="E247" s="47">
        <f t="shared" si="99"/>
        <v>210000</v>
      </c>
    </row>
    <row r="248" spans="1:5" x14ac:dyDescent="0.25">
      <c r="A248" s="2" t="s">
        <v>178</v>
      </c>
      <c r="B248" s="37"/>
      <c r="C248" s="14">
        <v>500</v>
      </c>
      <c r="D248" s="45">
        <v>210000</v>
      </c>
      <c r="E248" s="45">
        <v>210000</v>
      </c>
    </row>
    <row r="249" spans="1:5" x14ac:dyDescent="0.25">
      <c r="A249" s="9" t="s">
        <v>282</v>
      </c>
      <c r="B249" s="37" t="s">
        <v>130</v>
      </c>
      <c r="C249" s="14"/>
      <c r="D249" s="47">
        <f t="shared" ref="D249:E249" si="100">D250</f>
        <v>400000</v>
      </c>
      <c r="E249" s="47">
        <f t="shared" si="100"/>
        <v>400000</v>
      </c>
    </row>
    <row r="250" spans="1:5" x14ac:dyDescent="0.25">
      <c r="A250" s="2" t="s">
        <v>175</v>
      </c>
      <c r="B250" s="37"/>
      <c r="C250" s="14">
        <v>200</v>
      </c>
      <c r="D250" s="45">
        <v>400000</v>
      </c>
      <c r="E250" s="45">
        <v>400000</v>
      </c>
    </row>
    <row r="251" spans="1:5" hidden="1" x14ac:dyDescent="0.25">
      <c r="A251" s="9" t="s">
        <v>283</v>
      </c>
      <c r="B251" s="37" t="s">
        <v>131</v>
      </c>
      <c r="C251" s="14"/>
      <c r="D251" s="47">
        <f t="shared" ref="D251:E251" si="101">D252</f>
        <v>0</v>
      </c>
      <c r="E251" s="47">
        <f t="shared" si="101"/>
        <v>0</v>
      </c>
    </row>
    <row r="252" spans="1:5" ht="15" hidden="1" customHeight="1" x14ac:dyDescent="0.25">
      <c r="A252" s="2" t="s">
        <v>185</v>
      </c>
      <c r="B252" s="37"/>
      <c r="C252" s="14">
        <v>700</v>
      </c>
      <c r="D252" s="45"/>
      <c r="E252" s="45"/>
    </row>
    <row r="253" spans="1:5" ht="63" hidden="1" x14ac:dyDescent="0.25">
      <c r="A253" s="9" t="s">
        <v>202</v>
      </c>
      <c r="B253" s="37" t="s">
        <v>203</v>
      </c>
      <c r="C253" s="14"/>
      <c r="D253" s="47">
        <f t="shared" ref="D253:E253" si="102">D254</f>
        <v>0</v>
      </c>
      <c r="E253" s="47">
        <f t="shared" si="102"/>
        <v>0</v>
      </c>
    </row>
    <row r="254" spans="1:5" hidden="1" x14ac:dyDescent="0.25">
      <c r="A254" s="2" t="s">
        <v>175</v>
      </c>
      <c r="B254" s="37"/>
      <c r="C254" s="14">
        <v>200</v>
      </c>
      <c r="D254" s="45"/>
      <c r="E254" s="45"/>
    </row>
    <row r="255" spans="1:5" ht="18.75" x14ac:dyDescent="0.3">
      <c r="A255" s="26" t="s">
        <v>0</v>
      </c>
      <c r="B255" s="38"/>
      <c r="C255" s="14"/>
      <c r="D255" s="49">
        <f>D256+D287</f>
        <v>35973218</v>
      </c>
      <c r="E255" s="49">
        <f>E256+E287</f>
        <v>35713218</v>
      </c>
    </row>
    <row r="256" spans="1:5" ht="18.75" x14ac:dyDescent="0.3">
      <c r="A256" s="44" t="s">
        <v>0</v>
      </c>
      <c r="B256" s="37"/>
      <c r="C256" s="14"/>
      <c r="D256" s="47">
        <f t="shared" ref="D256:E256" si="103">D257+D259+D269+D272+D276+D279+D281+D284</f>
        <v>26051018</v>
      </c>
      <c r="E256" s="47">
        <f t="shared" si="103"/>
        <v>24445018</v>
      </c>
    </row>
    <row r="257" spans="1:5" x14ac:dyDescent="0.25">
      <c r="A257" s="9" t="s">
        <v>293</v>
      </c>
      <c r="B257" s="37" t="s">
        <v>133</v>
      </c>
      <c r="C257" s="14"/>
      <c r="D257" s="47">
        <f t="shared" ref="D257:E257" si="104">D258</f>
        <v>1302000</v>
      </c>
      <c r="E257" s="47">
        <f t="shared" si="104"/>
        <v>1302000</v>
      </c>
    </row>
    <row r="258" spans="1:5" ht="47.25" x14ac:dyDescent="0.25">
      <c r="A258" s="2" t="s">
        <v>176</v>
      </c>
      <c r="B258" s="37"/>
      <c r="C258" s="14">
        <v>100</v>
      </c>
      <c r="D258" s="45">
        <v>1302000</v>
      </c>
      <c r="E258" s="45">
        <v>1302000</v>
      </c>
    </row>
    <row r="259" spans="1:5" x14ac:dyDescent="0.25">
      <c r="A259" s="9" t="s">
        <v>284</v>
      </c>
      <c r="B259" s="37" t="s">
        <v>134</v>
      </c>
      <c r="C259" s="14"/>
      <c r="D259" s="47">
        <f t="shared" ref="D259:E259" si="105">D260+D261+D262</f>
        <v>21709670</v>
      </c>
      <c r="E259" s="47">
        <f t="shared" si="105"/>
        <v>20109670</v>
      </c>
    </row>
    <row r="260" spans="1:5" ht="47.25" x14ac:dyDescent="0.25">
      <c r="A260" s="2" t="s">
        <v>176</v>
      </c>
      <c r="B260" s="37"/>
      <c r="C260" s="14">
        <v>100</v>
      </c>
      <c r="D260" s="45">
        <f>938000+18209670+4500000-2000000</f>
        <v>21647670</v>
      </c>
      <c r="E260" s="45">
        <f>858000+17209670+4000000-2000000</f>
        <v>20067670</v>
      </c>
    </row>
    <row r="261" spans="1:5" x14ac:dyDescent="0.25">
      <c r="A261" s="2" t="s">
        <v>175</v>
      </c>
      <c r="B261" s="37"/>
      <c r="C261" s="14">
        <v>200</v>
      </c>
      <c r="D261" s="45">
        <v>60000</v>
      </c>
      <c r="E261" s="45">
        <v>40000</v>
      </c>
    </row>
    <row r="262" spans="1:5" x14ac:dyDescent="0.25">
      <c r="A262" s="2" t="s">
        <v>177</v>
      </c>
      <c r="B262" s="37"/>
      <c r="C262" s="14">
        <v>800</v>
      </c>
      <c r="D262" s="45">
        <v>2000</v>
      </c>
      <c r="E262" s="45">
        <v>2000</v>
      </c>
    </row>
    <row r="263" spans="1:5" ht="0.75" hidden="1" customHeight="1" x14ac:dyDescent="0.25">
      <c r="A263" s="9" t="s">
        <v>302</v>
      </c>
      <c r="B263" s="37" t="s">
        <v>163</v>
      </c>
      <c r="C263" s="14"/>
      <c r="D263" s="45"/>
      <c r="E263" s="45"/>
    </row>
    <row r="264" spans="1:5" ht="47.25" hidden="1" x14ac:dyDescent="0.25">
      <c r="A264" s="9" t="s">
        <v>302</v>
      </c>
      <c r="B264" s="37" t="s">
        <v>164</v>
      </c>
      <c r="C264" s="14"/>
      <c r="D264" s="45"/>
      <c r="E264" s="45"/>
    </row>
    <row r="265" spans="1:5" ht="47.25" hidden="1" x14ac:dyDescent="0.25">
      <c r="A265" s="9" t="s">
        <v>303</v>
      </c>
      <c r="B265" s="37" t="s">
        <v>165</v>
      </c>
      <c r="C265" s="14"/>
      <c r="D265" s="45"/>
      <c r="E265" s="45"/>
    </row>
    <row r="266" spans="1:5" ht="31.5" hidden="1" x14ac:dyDescent="0.25">
      <c r="A266" s="9" t="s">
        <v>304</v>
      </c>
      <c r="B266" s="37" t="s">
        <v>160</v>
      </c>
      <c r="C266" s="14"/>
      <c r="D266" s="45"/>
      <c r="E266" s="45"/>
    </row>
    <row r="267" spans="1:5" ht="31.5" hidden="1" x14ac:dyDescent="0.25">
      <c r="A267" s="9" t="s">
        <v>305</v>
      </c>
      <c r="B267" s="37" t="s">
        <v>161</v>
      </c>
      <c r="C267" s="14"/>
      <c r="D267" s="45"/>
      <c r="E267" s="45"/>
    </row>
    <row r="268" spans="1:5" ht="31.5" hidden="1" x14ac:dyDescent="0.25">
      <c r="A268" s="9" t="s">
        <v>305</v>
      </c>
      <c r="B268" s="37" t="s">
        <v>162</v>
      </c>
      <c r="C268" s="14"/>
      <c r="D268" s="45"/>
      <c r="E268" s="45"/>
    </row>
    <row r="269" spans="1:5" x14ac:dyDescent="0.25">
      <c r="A269" s="9" t="s">
        <v>285</v>
      </c>
      <c r="B269" s="37" t="s">
        <v>137</v>
      </c>
      <c r="C269" s="14"/>
      <c r="D269" s="47">
        <f t="shared" ref="D269:E269" si="106">D270+D271</f>
        <v>540330</v>
      </c>
      <c r="E269" s="47">
        <f t="shared" si="106"/>
        <v>540330</v>
      </c>
    </row>
    <row r="270" spans="1:5" ht="47.25" x14ac:dyDescent="0.25">
      <c r="A270" s="2" t="s">
        <v>176</v>
      </c>
      <c r="B270" s="37"/>
      <c r="C270" s="14">
        <v>100</v>
      </c>
      <c r="D270" s="45">
        <v>540330</v>
      </c>
      <c r="E270" s="45">
        <v>540330</v>
      </c>
    </row>
    <row r="271" spans="1:5" x14ac:dyDescent="0.25">
      <c r="A271" s="2" t="s">
        <v>175</v>
      </c>
      <c r="B271" s="37"/>
      <c r="C271" s="14">
        <v>200</v>
      </c>
      <c r="D271" s="45"/>
      <c r="E271" s="45"/>
    </row>
    <row r="272" spans="1:5" x14ac:dyDescent="0.25">
      <c r="A272" s="9" t="s">
        <v>306</v>
      </c>
      <c r="B272" s="37" t="s">
        <v>135</v>
      </c>
      <c r="C272" s="14"/>
      <c r="D272" s="47">
        <f t="shared" ref="D272:E272" si="107">D273</f>
        <v>1010000</v>
      </c>
      <c r="E272" s="47">
        <f t="shared" si="107"/>
        <v>1010000</v>
      </c>
    </row>
    <row r="273" spans="1:6" x14ac:dyDescent="0.25">
      <c r="A273" s="2" t="s">
        <v>177</v>
      </c>
      <c r="B273" s="37"/>
      <c r="C273" s="14">
        <v>800</v>
      </c>
      <c r="D273" s="45">
        <v>1010000</v>
      </c>
      <c r="E273" s="45">
        <v>1010000</v>
      </c>
    </row>
    <row r="274" spans="1:6" hidden="1" x14ac:dyDescent="0.25">
      <c r="A274" s="9" t="s">
        <v>307</v>
      </c>
      <c r="B274" s="37" t="s">
        <v>136</v>
      </c>
      <c r="C274" s="14"/>
      <c r="D274" s="45"/>
      <c r="E274" s="45"/>
    </row>
    <row r="275" spans="1:6" ht="31.5" hidden="1" x14ac:dyDescent="0.25">
      <c r="A275" s="9" t="s">
        <v>308</v>
      </c>
      <c r="B275" s="37" t="s">
        <v>61</v>
      </c>
      <c r="C275" s="14"/>
      <c r="D275" s="45"/>
      <c r="E275" s="45"/>
    </row>
    <row r="276" spans="1:6" ht="31.5" x14ac:dyDescent="0.25">
      <c r="A276" s="9" t="s">
        <v>286</v>
      </c>
      <c r="B276" s="37" t="s">
        <v>199</v>
      </c>
      <c r="C276" s="14"/>
      <c r="D276" s="47">
        <f>D277+D278</f>
        <v>1095200</v>
      </c>
      <c r="E276" s="47">
        <f>E277+E278</f>
        <v>1095200</v>
      </c>
    </row>
    <row r="277" spans="1:6" ht="47.25" x14ac:dyDescent="0.25">
      <c r="A277" s="2" t="s">
        <v>176</v>
      </c>
      <c r="B277" s="37"/>
      <c r="C277" s="14">
        <v>100</v>
      </c>
      <c r="D277" s="45">
        <v>966630</v>
      </c>
      <c r="E277" s="45">
        <v>966630</v>
      </c>
    </row>
    <row r="278" spans="1:6" x14ac:dyDescent="0.25">
      <c r="A278" s="2" t="s">
        <v>175</v>
      </c>
      <c r="B278" s="37"/>
      <c r="C278" s="14">
        <v>200</v>
      </c>
      <c r="D278" s="45">
        <v>128570</v>
      </c>
      <c r="E278" s="45">
        <v>128570</v>
      </c>
    </row>
    <row r="279" spans="1:6" ht="31.5" x14ac:dyDescent="0.25">
      <c r="A279" s="2" t="s">
        <v>294</v>
      </c>
      <c r="B279" s="37" t="s">
        <v>168</v>
      </c>
      <c r="C279" s="14"/>
      <c r="D279" s="47">
        <f t="shared" ref="D279:E279" si="108">D280</f>
        <v>6000</v>
      </c>
      <c r="E279" s="47">
        <f t="shared" si="108"/>
        <v>0</v>
      </c>
    </row>
    <row r="280" spans="1:6" x14ac:dyDescent="0.25">
      <c r="A280" s="2" t="s">
        <v>175</v>
      </c>
      <c r="B280" s="37"/>
      <c r="C280" s="14">
        <v>200</v>
      </c>
      <c r="D280" s="45">
        <v>6000</v>
      </c>
      <c r="E280" s="45"/>
    </row>
    <row r="281" spans="1:6" ht="31.5" x14ac:dyDescent="0.25">
      <c r="A281" s="9" t="s">
        <v>287</v>
      </c>
      <c r="B281" s="37" t="s">
        <v>62</v>
      </c>
      <c r="C281" s="14"/>
      <c r="D281" s="47">
        <f t="shared" ref="D281:E281" si="109">D282+D283</f>
        <v>366000</v>
      </c>
      <c r="E281" s="47">
        <f t="shared" si="109"/>
        <v>366000</v>
      </c>
    </row>
    <row r="282" spans="1:6" ht="47.25" x14ac:dyDescent="0.25">
      <c r="A282" s="2" t="s">
        <v>176</v>
      </c>
      <c r="B282" s="37"/>
      <c r="C282" s="14">
        <v>100</v>
      </c>
      <c r="D282" s="45">
        <v>342500</v>
      </c>
      <c r="E282" s="45">
        <v>342500</v>
      </c>
      <c r="F282" s="50"/>
    </row>
    <row r="283" spans="1:6" x14ac:dyDescent="0.25">
      <c r="A283" s="2" t="s">
        <v>175</v>
      </c>
      <c r="B283" s="37"/>
      <c r="C283" s="14">
        <v>200</v>
      </c>
      <c r="D283" s="45">
        <v>23500</v>
      </c>
      <c r="E283" s="45">
        <v>23500</v>
      </c>
    </row>
    <row r="284" spans="1:6" ht="31.5" x14ac:dyDescent="0.25">
      <c r="A284" s="9" t="s">
        <v>290</v>
      </c>
      <c r="B284" s="37" t="s">
        <v>63</v>
      </c>
      <c r="C284" s="14"/>
      <c r="D284" s="47">
        <f t="shared" ref="D284:E284" si="110">D285</f>
        <v>21818</v>
      </c>
      <c r="E284" s="47">
        <f t="shared" si="110"/>
        <v>21818</v>
      </c>
    </row>
    <row r="285" spans="1:6" x14ac:dyDescent="0.25">
      <c r="A285" s="2" t="s">
        <v>175</v>
      </c>
      <c r="B285" s="37"/>
      <c r="C285" s="14">
        <v>200</v>
      </c>
      <c r="D285" s="45">
        <v>21818</v>
      </c>
      <c r="E285" s="45">
        <v>21818</v>
      </c>
    </row>
    <row r="286" spans="1:6" ht="31.5" x14ac:dyDescent="0.25">
      <c r="A286" s="9" t="s">
        <v>288</v>
      </c>
      <c r="B286" s="14" t="s">
        <v>132</v>
      </c>
      <c r="C286" s="14"/>
      <c r="D286" s="45"/>
      <c r="E286" s="45"/>
    </row>
    <row r="287" spans="1:6" x14ac:dyDescent="0.25">
      <c r="A287" s="9" t="s">
        <v>205</v>
      </c>
      <c r="B287" s="37"/>
      <c r="C287" s="14"/>
      <c r="D287" s="47">
        <f>D288+D290+D292</f>
        <v>9922200</v>
      </c>
      <c r="E287" s="47">
        <f>E288+E290+E292</f>
        <v>11268200</v>
      </c>
    </row>
    <row r="288" spans="1:6" ht="31.5" x14ac:dyDescent="0.25">
      <c r="A288" s="9" t="s">
        <v>289</v>
      </c>
      <c r="B288" s="37" t="s">
        <v>173</v>
      </c>
      <c r="C288" s="14"/>
      <c r="D288" s="47">
        <f t="shared" ref="D288:E288" si="111">D289</f>
        <v>109200</v>
      </c>
      <c r="E288" s="47">
        <f t="shared" si="111"/>
        <v>104200</v>
      </c>
    </row>
    <row r="289" spans="1:5" x14ac:dyDescent="0.25">
      <c r="A289" s="2" t="s">
        <v>178</v>
      </c>
      <c r="B289" s="37"/>
      <c r="C289" s="14">
        <v>500</v>
      </c>
      <c r="D289" s="45">
        <v>109200</v>
      </c>
      <c r="E289" s="45">
        <v>104200</v>
      </c>
    </row>
    <row r="290" spans="1:5" ht="31.5" x14ac:dyDescent="0.25">
      <c r="A290" s="9" t="s">
        <v>291</v>
      </c>
      <c r="B290" s="37" t="s">
        <v>100</v>
      </c>
      <c r="C290" s="14"/>
      <c r="D290" s="47">
        <f t="shared" ref="D290:E290" si="112">D291</f>
        <v>50000</v>
      </c>
      <c r="E290" s="47">
        <f t="shared" si="112"/>
        <v>50000</v>
      </c>
    </row>
    <row r="291" spans="1:5" x14ac:dyDescent="0.25">
      <c r="A291" s="2" t="s">
        <v>178</v>
      </c>
      <c r="B291" s="37"/>
      <c r="C291" s="14">
        <v>500</v>
      </c>
      <c r="D291" s="45">
        <v>50000</v>
      </c>
      <c r="E291" s="45">
        <v>50000</v>
      </c>
    </row>
    <row r="292" spans="1:5" x14ac:dyDescent="0.25">
      <c r="A292" s="9" t="s">
        <v>292</v>
      </c>
      <c r="B292" s="37" t="s">
        <v>101</v>
      </c>
      <c r="C292" s="14"/>
      <c r="D292" s="47">
        <f t="shared" ref="D292:E292" si="113">D293</f>
        <v>9763000</v>
      </c>
      <c r="E292" s="47">
        <f t="shared" si="113"/>
        <v>11114000</v>
      </c>
    </row>
    <row r="293" spans="1:5" x14ac:dyDescent="0.25">
      <c r="A293" s="2" t="s">
        <v>178</v>
      </c>
      <c r="B293" s="37"/>
      <c r="C293" s="14">
        <v>500</v>
      </c>
      <c r="D293" s="45">
        <f>35591000-25828000</f>
        <v>9763000</v>
      </c>
      <c r="E293" s="45">
        <f>37189000-26075000</f>
        <v>11114000</v>
      </c>
    </row>
    <row r="294" spans="1:5" x14ac:dyDescent="0.25">
      <c r="A294" s="46" t="s">
        <v>183</v>
      </c>
      <c r="B294" s="14"/>
      <c r="C294" s="14"/>
      <c r="D294" s="49">
        <f>D4+D54+D132+D136+D145+D153+D172+D177+D193+D197+D212+D216+D232+D245+D255</f>
        <v>298553603</v>
      </c>
      <c r="E294" s="49">
        <f>E4+E54+E132+E136+E145+E153+E172+E177+E193+E197+E212+E216+E232+E245+E255</f>
        <v>298978384</v>
      </c>
    </row>
    <row r="295" spans="1:5" x14ac:dyDescent="0.25">
      <c r="A295" s="14" t="s">
        <v>206</v>
      </c>
      <c r="B295" s="14"/>
      <c r="C295" s="14"/>
      <c r="D295" s="47">
        <v>3031000</v>
      </c>
      <c r="E295" s="47">
        <v>6165000</v>
      </c>
    </row>
    <row r="296" spans="1:5" x14ac:dyDescent="0.25">
      <c r="A296" s="46" t="s">
        <v>207</v>
      </c>
      <c r="B296" s="14"/>
      <c r="C296" s="14"/>
      <c r="D296" s="49">
        <f t="shared" ref="D296:E296" si="114">D294+D295</f>
        <v>301584603</v>
      </c>
      <c r="E296" s="49">
        <f t="shared" si="114"/>
        <v>305143384</v>
      </c>
    </row>
    <row r="297" spans="1:5" x14ac:dyDescent="0.25">
      <c r="A297" s="52" t="s">
        <v>210</v>
      </c>
      <c r="B297" s="42"/>
      <c r="C297" s="42"/>
      <c r="D297" s="52">
        <v>0</v>
      </c>
      <c r="E297" s="52">
        <v>0</v>
      </c>
    </row>
    <row r="298" spans="1:5" x14ac:dyDescent="0.25">
      <c r="D298" s="15"/>
      <c r="E298" s="15"/>
    </row>
    <row r="301" spans="1:5" x14ac:dyDescent="0.25">
      <c r="A301" s="53" t="s">
        <v>211</v>
      </c>
    </row>
    <row r="306" spans="2:5" x14ac:dyDescent="0.25">
      <c r="B306"/>
      <c r="C306"/>
      <c r="D306" s="15"/>
      <c r="E306" s="15"/>
    </row>
  </sheetData>
  <mergeCells count="3">
    <mergeCell ref="B1:C1"/>
    <mergeCell ref="D1:E1"/>
    <mergeCell ref="A2:E2"/>
  </mergeCells>
  <pageMargins left="0.70866141732283472" right="0.19685039370078741" top="0.39370078740157483" bottom="0.39370078740157483" header="0.31496062992125984" footer="0.31496062992125984"/>
  <pageSetup paperSize="9" scale="58" fitToHeight="1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Date xmlns="e0e05f54-cbf1-4c6c-9b4a-ded4f332edc5">2013-09-09T20:00:00+00:00</DocDate>
    <FirstName xmlns="http://schemas.microsoft.com/sharepoint/v3" xsi:nil="true"/>
    <Description xmlns="f07adec3-9edc-4ba9-a947-c557adee0635" xsi:nil="true"/>
    <docType xmlns="aafbb199-1328-4a0f-94a7-ff9dcc491817">10</docType>
    <_x0031__x0020__x0423__x0440__x043e__x0432__x0435__x043d__x044c__x0020__x0432__x043b__x043e__x0436__x0435__x043d__x043d__x043e__x0441__x0442__x0438_ xmlns="aafbb199-1328-4a0f-94a7-ff9dcc491817">31</_x0031__x0020__x0423__x0440__x043e__x0432__x0435__x043d__x044c__x0020__x0432__x043b__x043e__x0436__x0435__x043d__x043d__x043e__x0441__x0442__x0438_>
    <_x0032__x0020__x0443__x0440__x043e__x0432__x0435__x043d__x044c__x0020__x0433__x0440__x0443__x043f__x043f__x0438__x0440__x043e__x0432__x043a__x0438_ xmlns="aafbb199-1328-4a0f-94a7-ff9dcc491817" xsi:nil="true"/>
    <_DCDateCreated xmlns="http://schemas.microsoft.com/sharepoint/v3/fields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88A45750EF1CA4C9A5D6274012A5A06" ma:contentTypeVersion="16" ma:contentTypeDescription="Создание документа." ma:contentTypeScope="" ma:versionID="4877a2c458e1a551e623991ea049f3f2">
  <xsd:schema xmlns:xsd="http://www.w3.org/2001/XMLSchema" xmlns:xs="http://www.w3.org/2001/XMLSchema" xmlns:p="http://schemas.microsoft.com/office/2006/metadata/properties" xmlns:ns1="http://schemas.microsoft.com/sharepoint/v3" xmlns:ns2="f07adec3-9edc-4ba9-a947-c557adee0635" xmlns:ns3="e0e05f54-cbf1-4c6c-9b4a-ded4f332edc5" xmlns:ns4="aafbb199-1328-4a0f-94a7-ff9dcc491817" xmlns:ns5="http://schemas.microsoft.com/sharepoint/v3/fields" targetNamespace="http://schemas.microsoft.com/office/2006/metadata/properties" ma:root="true" ma:fieldsID="3d5a087068f1c127af3bddb16b795b42" ns1:_="" ns2:_="" ns3:_="" ns4:_="" ns5:_="">
    <xsd:import namespace="http://schemas.microsoft.com/sharepoint/v3"/>
    <xsd:import namespace="f07adec3-9edc-4ba9-a947-c557adee0635"/>
    <xsd:import namespace="e0e05f54-cbf1-4c6c-9b4a-ded4f332edc5"/>
    <xsd:import namespace="aafbb199-1328-4a0f-94a7-ff9dcc491817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Description" minOccurs="0"/>
                <xsd:element ref="ns3:DocDate" minOccurs="0"/>
                <xsd:element ref="ns4:docType" minOccurs="0"/>
                <xsd:element ref="ns5:_DCDateCreated" minOccurs="0"/>
                <xsd:element ref="ns1:FirstName" minOccurs="0"/>
                <xsd:element ref="ns4:_x0031__x0020__x0423__x0440__x043e__x0432__x0435__x043d__x044c__x0020__x0432__x043b__x043e__x0436__x0435__x043d__x043d__x043e__x0441__x0442__x0438_" minOccurs="0"/>
                <xsd:element ref="ns4:_x0032__x0020__x0443__x0440__x043e__x0432__x0435__x043d__x044c__x0020__x0433__x0440__x0443__x043f__x043f__x0438__x0440__x043e__x0432__x043a__x0438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rstName" ma:index="12" nillable="true" ma:displayName="Имя" ma:internalName="First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7adec3-9edc-4ba9-a947-c557adee0635" elementFormDefault="qualified">
    <xsd:import namespace="http://schemas.microsoft.com/office/2006/documentManagement/types"/>
    <xsd:import namespace="http://schemas.microsoft.com/office/infopath/2007/PartnerControls"/>
    <xsd:element name="Description" ma:index="8" nillable="true" ma:displayName="Описание" ma:internalName="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e05f54-cbf1-4c6c-9b4a-ded4f332edc5" elementFormDefault="qualified">
    <xsd:import namespace="http://schemas.microsoft.com/office/2006/documentManagement/types"/>
    <xsd:import namespace="http://schemas.microsoft.com/office/infopath/2007/PartnerControls"/>
    <xsd:element name="DocDate" ma:index="9" nillable="true" ma:displayName="Дата документа" ma:default="[today]" ma:format="DateOnly" ma:internalName="Doc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fbb199-1328-4a0f-94a7-ff9dcc491817" elementFormDefault="qualified">
    <xsd:import namespace="http://schemas.microsoft.com/office/2006/documentManagement/types"/>
    <xsd:import namespace="http://schemas.microsoft.com/office/infopath/2007/PartnerControls"/>
    <xsd:element name="docType" ma:index="10" nillable="true" ma:displayName="Тип документа" ma:indexed="true" ma:list="{10f0f151-8569-4db7-aa67-2bce480f2f53}" ma:internalName="docType" ma:showField="Title">
      <xsd:simpleType>
        <xsd:restriction base="dms:Lookup"/>
      </xsd:simpleType>
    </xsd:element>
    <xsd:element name="_x0031__x0020__x0423__x0440__x043e__x0432__x0435__x043d__x044c__x0020__x0432__x043b__x043e__x0436__x0435__x043d__x043d__x043e__x0441__x0442__x0438_" ma:index="13" nillable="true" ma:displayName="1 Уровень группировки" ma:list="{72132dc0-dc7b-49ef-93e8-c3b1c6765e36}" ma:internalName="_x0031__x0020__x0423__x0440__x043e__x0432__x0435__x043d__x044c__x0020__x0432__x043b__x043e__x0436__x0435__x043d__x043d__x043e__x0441__x0442__x0438_" ma:readOnly="false" ma:showField="Title">
      <xsd:simpleType>
        <xsd:restriction base="dms:Lookup"/>
      </xsd:simpleType>
    </xsd:element>
    <xsd:element name="_x0032__x0020__x0443__x0440__x043e__x0432__x0435__x043d__x044c__x0020__x0433__x0440__x0443__x043f__x043f__x0438__x0440__x043e__x0432__x043a__x0438_" ma:index="14" nillable="true" ma:displayName="2 Уровень группировки" ma:list="{39c1bbda-82dd-4977-aac4-8f76559b35ed}" ma:internalName="_x0032__x0020__x0443__x0440__x043e__x0432__x0435__x043d__x044c__x0020__x0433__x0440__x0443__x043f__x043f__x0438__x0440__x043e__x0432__x043a__x0438_" ma:readOnly="false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1" nillable="true" ma:displayName="Дата создания" ma:description="Дата создания этого ресурса" ma:format="DateTime" ma:internalName="_DCDateCreat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B0B003-629F-40CF-9BFA-272CD8EF5A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DC174D-B476-411A-B381-05A216E4A0E0}">
  <ds:schemaRefs>
    <ds:schemaRef ds:uri="f07adec3-9edc-4ba9-a947-c557adee0635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aafbb199-1328-4a0f-94a7-ff9dcc491817"/>
    <ds:schemaRef ds:uri="e0e05f54-cbf1-4c6c-9b4a-ded4f332edc5"/>
    <ds:schemaRef ds:uri="http://schemas.microsoft.com/sharepoint/v3/fields"/>
    <ds:schemaRef ds:uri="http://purl.org/dc/elements/1.1/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969EDCB-BA99-4DFF-841B-C75BB4C9B7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07adec3-9edc-4ba9-a947-c557adee0635"/>
    <ds:schemaRef ds:uri="e0e05f54-cbf1-4c6c-9b4a-ded4f332edc5"/>
    <ds:schemaRef ds:uri="aafbb199-1328-4a0f-94a7-ff9dcc491817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2016-2017г</vt:lpstr>
    </vt:vector>
  </TitlesOfParts>
  <Company>Департамент финансов ЯО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Лобода Инна Анатольевна</dc:creator>
  <cp:lastModifiedBy>Ольга Н. Матвеева</cp:lastModifiedBy>
  <cp:lastPrinted>2015-08-14T05:38:48Z</cp:lastPrinted>
  <dcterms:created xsi:type="dcterms:W3CDTF">2013-09-09T09:31:54Z</dcterms:created>
  <dcterms:modified xsi:type="dcterms:W3CDTF">2015-12-28T07:02:09Z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0x010100888A45750EF1CA4C9A5D6274012A5A06</vt:lpwstr>
  </property>
  <property fmtid="{D5CDD505-2E9C-101B-9397-08002B2CF9AE}" pid="3" name="vti_description">
    <vt:lpwstr>Коды целевых статей расходов, применяемых при формировании проекта областного бюджета на 2014-2016 годы_x000d_
&lt;div&gt;&lt;/div&gt;</vt:lpwstr>
  </property>
</Properties>
</file>