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2" activeTab="2"/>
  </bookViews>
  <sheets>
    <sheet name="Район" sheetId="1" r:id="rId1"/>
    <sheet name="Благов сп" sheetId="3" r:id="rId2"/>
    <sheet name="2017-2018 г." sheetId="9" r:id="rId3"/>
  </sheets>
  <calcPr calcId="145621"/>
</workbook>
</file>

<file path=xl/calcChain.xml><?xml version="1.0" encoding="utf-8"?>
<calcChain xmlns="http://schemas.openxmlformats.org/spreadsheetml/2006/main">
  <c r="E117" i="9" l="1"/>
  <c r="D274" i="9" l="1"/>
  <c r="E66" i="9"/>
  <c r="D66" i="9"/>
  <c r="E262" i="9" l="1"/>
  <c r="D262" i="9"/>
  <c r="D117" i="9"/>
  <c r="E48" i="9" l="1"/>
  <c r="D48" i="9"/>
  <c r="E243" i="9" l="1"/>
  <c r="D243" i="9"/>
  <c r="E212" i="9"/>
  <c r="D212" i="9"/>
  <c r="E201" i="9"/>
  <c r="D201" i="9"/>
  <c r="E196" i="9"/>
  <c r="D196" i="9"/>
  <c r="E114" i="9"/>
  <c r="D114" i="9"/>
  <c r="E104" i="9"/>
  <c r="D104" i="9"/>
  <c r="E106" i="9"/>
  <c r="D106" i="9"/>
  <c r="E108" i="9"/>
  <c r="D108" i="9"/>
  <c r="E272" i="9" l="1"/>
  <c r="E271" i="9" s="1"/>
  <c r="D272" i="9"/>
  <c r="D271" i="9" s="1"/>
  <c r="E269" i="9"/>
  <c r="D269" i="9"/>
  <c r="E266" i="9"/>
  <c r="D266" i="9"/>
  <c r="E264" i="9"/>
  <c r="D264" i="9"/>
  <c r="E260" i="9"/>
  <c r="D260" i="9"/>
  <c r="E258" i="9"/>
  <c r="D258" i="9"/>
  <c r="E257" i="9"/>
  <c r="D257" i="9"/>
  <c r="E254" i="9"/>
  <c r="D254" i="9"/>
  <c r="E251" i="9"/>
  <c r="E250" i="9" s="1"/>
  <c r="D251" i="9"/>
  <c r="D250" i="9" s="1"/>
  <c r="E248" i="9"/>
  <c r="E247" i="9" s="1"/>
  <c r="D248" i="9"/>
  <c r="D247" i="9" s="1"/>
  <c r="E242" i="9"/>
  <c r="E241" i="9" s="1"/>
  <c r="E240" i="9" s="1"/>
  <c r="D242" i="9"/>
  <c r="D241" i="9" s="1"/>
  <c r="D240" i="9" s="1"/>
  <c r="E238" i="9"/>
  <c r="E237" i="9" s="1"/>
  <c r="D238" i="9"/>
  <c r="D237" i="9" s="1"/>
  <c r="E234" i="9"/>
  <c r="E233" i="9" s="1"/>
  <c r="E232" i="9" s="1"/>
  <c r="D234" i="9"/>
  <c r="D233" i="9" s="1"/>
  <c r="D232" i="9" s="1"/>
  <c r="E230" i="9"/>
  <c r="D230" i="9"/>
  <c r="E228" i="9"/>
  <c r="D228" i="9"/>
  <c r="E223" i="9"/>
  <c r="D223" i="9"/>
  <c r="E221" i="9"/>
  <c r="D221" i="9"/>
  <c r="E218" i="9"/>
  <c r="E217" i="9" s="1"/>
  <c r="D218" i="9"/>
  <c r="D217" i="9" s="1"/>
  <c r="E214" i="9"/>
  <c r="E211" i="9" s="1"/>
  <c r="D214" i="9"/>
  <c r="D211" i="9" s="1"/>
  <c r="E207" i="9"/>
  <c r="E206" i="9" s="1"/>
  <c r="E205" i="9" s="1"/>
  <c r="E204" i="9" s="1"/>
  <c r="D207" i="9"/>
  <c r="D206" i="9" s="1"/>
  <c r="D205" i="9" s="1"/>
  <c r="D204" i="9" s="1"/>
  <c r="E200" i="9"/>
  <c r="E199" i="9" s="1"/>
  <c r="D200" i="9"/>
  <c r="D199" i="9" s="1"/>
  <c r="E195" i="9"/>
  <c r="E194" i="9" s="1"/>
  <c r="D195" i="9"/>
  <c r="D194" i="9" s="1"/>
  <c r="E191" i="9"/>
  <c r="E190" i="9" s="1"/>
  <c r="E189" i="9" s="1"/>
  <c r="D191" i="9"/>
  <c r="D190" i="9" s="1"/>
  <c r="D189" i="9" s="1"/>
  <c r="E187" i="9"/>
  <c r="E186" i="9" s="1"/>
  <c r="E185" i="9" s="1"/>
  <c r="D187" i="9"/>
  <c r="D186" i="9" s="1"/>
  <c r="D185" i="9" s="1"/>
  <c r="E182" i="9"/>
  <c r="E181" i="9" s="1"/>
  <c r="D182" i="9"/>
  <c r="D181" i="9" s="1"/>
  <c r="E177" i="9"/>
  <c r="D177" i="9"/>
  <c r="E175" i="9"/>
  <c r="D175" i="9"/>
  <c r="E169" i="9"/>
  <c r="E168" i="9" s="1"/>
  <c r="E167" i="9" s="1"/>
  <c r="E166" i="9" s="1"/>
  <c r="D169" i="9"/>
  <c r="D168" i="9" s="1"/>
  <c r="D167" i="9" s="1"/>
  <c r="D166" i="9" s="1"/>
  <c r="E164" i="9"/>
  <c r="E163" i="9" s="1"/>
  <c r="E162" i="9" s="1"/>
  <c r="D164" i="9"/>
  <c r="D163" i="9" s="1"/>
  <c r="D162" i="9" s="1"/>
  <c r="E160" i="9"/>
  <c r="E159" i="9" s="1"/>
  <c r="D160" i="9"/>
  <c r="D159" i="9" s="1"/>
  <c r="E157" i="9"/>
  <c r="E156" i="9" s="1"/>
  <c r="D157" i="9"/>
  <c r="D156" i="9" s="1"/>
  <c r="E154" i="9"/>
  <c r="E153" i="9" s="1"/>
  <c r="D154" i="9"/>
  <c r="D153" i="9" s="1"/>
  <c r="E151" i="9"/>
  <c r="E150" i="9" s="1"/>
  <c r="D151" i="9"/>
  <c r="D150" i="9" s="1"/>
  <c r="E148" i="9"/>
  <c r="E147" i="9" s="1"/>
  <c r="D148" i="9"/>
  <c r="D147" i="9" s="1"/>
  <c r="E142" i="9"/>
  <c r="E141" i="9" s="1"/>
  <c r="E140" i="9" s="1"/>
  <c r="D142" i="9"/>
  <c r="D141" i="9" s="1"/>
  <c r="D140" i="9" s="1"/>
  <c r="E138" i="9"/>
  <c r="E137" i="9" s="1"/>
  <c r="E136" i="9" s="1"/>
  <c r="D138" i="9"/>
  <c r="D137" i="9" s="1"/>
  <c r="D136" i="9" s="1"/>
  <c r="E133" i="9"/>
  <c r="D133" i="9"/>
  <c r="E131" i="9"/>
  <c r="D131" i="9"/>
  <c r="E127" i="9"/>
  <c r="E126" i="9" s="1"/>
  <c r="E125" i="9" s="1"/>
  <c r="D127" i="9"/>
  <c r="D126" i="9" s="1"/>
  <c r="D125" i="9" s="1"/>
  <c r="E122" i="9"/>
  <c r="E121" i="9" s="1"/>
  <c r="E120" i="9" s="1"/>
  <c r="E119" i="9" s="1"/>
  <c r="D122" i="9"/>
  <c r="D121" i="9" s="1"/>
  <c r="D120" i="9" s="1"/>
  <c r="D119" i="9" s="1"/>
  <c r="D116" i="9"/>
  <c r="E116" i="9"/>
  <c r="E113" i="9"/>
  <c r="D113" i="9"/>
  <c r="E110" i="9"/>
  <c r="E103" i="9" s="1"/>
  <c r="D110" i="9"/>
  <c r="D103" i="9" s="1"/>
  <c r="E102" i="9"/>
  <c r="E101" i="9" s="1"/>
  <c r="D102" i="9"/>
  <c r="D101" i="9" s="1"/>
  <c r="E100" i="9"/>
  <c r="E99" i="9" s="1"/>
  <c r="D100" i="9"/>
  <c r="D99" i="9" s="1"/>
  <c r="E94" i="9"/>
  <c r="E93" i="9" s="1"/>
  <c r="D94" i="9"/>
  <c r="D93" i="9" s="1"/>
  <c r="E91" i="9"/>
  <c r="E90" i="9" s="1"/>
  <c r="D91" i="9"/>
  <c r="D90" i="9" s="1"/>
  <c r="E87" i="9"/>
  <c r="E86" i="9" s="1"/>
  <c r="D87" i="9"/>
  <c r="D86" i="9" s="1"/>
  <c r="E84" i="9"/>
  <c r="E83" i="9" s="1"/>
  <c r="D84" i="9"/>
  <c r="D83" i="9" s="1"/>
  <c r="E80" i="9"/>
  <c r="D80" i="9"/>
  <c r="E77" i="9"/>
  <c r="D77" i="9"/>
  <c r="E73" i="9"/>
  <c r="D73" i="9"/>
  <c r="E70" i="9"/>
  <c r="D70" i="9"/>
  <c r="E67" i="9"/>
  <c r="D67" i="9"/>
  <c r="E64" i="9"/>
  <c r="D64" i="9"/>
  <c r="E61" i="9"/>
  <c r="D61" i="9"/>
  <c r="E56" i="9"/>
  <c r="D56" i="9"/>
  <c r="E54" i="9"/>
  <c r="D54" i="9"/>
  <c r="E50" i="9"/>
  <c r="D50" i="9"/>
  <c r="E42" i="9"/>
  <c r="E41" i="9" s="1"/>
  <c r="D42" i="9"/>
  <c r="D41" i="9" s="1"/>
  <c r="E39" i="9"/>
  <c r="E38" i="9" s="1"/>
  <c r="D39" i="9"/>
  <c r="D38" i="9" s="1"/>
  <c r="E36" i="9"/>
  <c r="D36" i="9"/>
  <c r="E33" i="9"/>
  <c r="D33" i="9"/>
  <c r="E31" i="9"/>
  <c r="D31" i="9"/>
  <c r="E30" i="9"/>
  <c r="E29" i="9" s="1"/>
  <c r="D30" i="9"/>
  <c r="D29" i="9" s="1"/>
  <c r="E28" i="9"/>
  <c r="E27" i="9" s="1"/>
  <c r="D28" i="9"/>
  <c r="D27" i="9" s="1"/>
  <c r="E23" i="9"/>
  <c r="D23" i="9"/>
  <c r="E20" i="9"/>
  <c r="D20" i="9"/>
  <c r="E18" i="9"/>
  <c r="D18" i="9"/>
  <c r="E16" i="9"/>
  <c r="D16" i="9"/>
  <c r="E14" i="9"/>
  <c r="D14" i="9"/>
  <c r="E13" i="9"/>
  <c r="E12" i="9" s="1"/>
  <c r="D13" i="9"/>
  <c r="D12" i="9" s="1"/>
  <c r="E9" i="9"/>
  <c r="E8" i="9" s="1"/>
  <c r="D9" i="9"/>
  <c r="D8" i="9" s="1"/>
  <c r="D246" i="9" l="1"/>
  <c r="D245" i="9" s="1"/>
  <c r="E146" i="9"/>
  <c r="E246" i="9"/>
  <c r="E245" i="9" s="1"/>
  <c r="D146" i="9"/>
  <c r="D180" i="9"/>
  <c r="D179" i="9" s="1"/>
  <c r="E180" i="9"/>
  <c r="E179" i="9" s="1"/>
  <c r="E174" i="9"/>
  <c r="E173" i="9" s="1"/>
  <c r="E172" i="9" s="1"/>
  <c r="D174" i="9"/>
  <c r="D173" i="9" s="1"/>
  <c r="D172" i="9" s="1"/>
  <c r="E98" i="9"/>
  <c r="E97" i="9" s="1"/>
  <c r="E112" i="9"/>
  <c r="D112" i="9"/>
  <c r="E60" i="9"/>
  <c r="E59" i="9" s="1"/>
  <c r="E135" i="9"/>
  <c r="D47" i="9"/>
  <c r="D46" i="9" s="1"/>
  <c r="D60" i="9"/>
  <c r="D59" i="9" s="1"/>
  <c r="D210" i="9"/>
  <c r="E47" i="9"/>
  <c r="E46" i="9" s="1"/>
  <c r="E220" i="9"/>
  <c r="E216" i="9" s="1"/>
  <c r="E227" i="9"/>
  <c r="E226" i="9" s="1"/>
  <c r="E11" i="9"/>
  <c r="E7" i="9" s="1"/>
  <c r="D227" i="9"/>
  <c r="D226" i="9" s="1"/>
  <c r="D11" i="9"/>
  <c r="D7" i="9" s="1"/>
  <c r="D256" i="9"/>
  <c r="D253" i="9" s="1"/>
  <c r="D236" i="9"/>
  <c r="E210" i="9"/>
  <c r="E256" i="9"/>
  <c r="E253" i="9" s="1"/>
  <c r="D53" i="9"/>
  <c r="D52" i="9" s="1"/>
  <c r="E129" i="9"/>
  <c r="E124" i="9" s="1"/>
  <c r="E53" i="9"/>
  <c r="E52" i="9" s="1"/>
  <c r="E184" i="9"/>
  <c r="D129" i="9"/>
  <c r="D124" i="9" s="1"/>
  <c r="E236" i="9"/>
  <c r="D220" i="9"/>
  <c r="D216" i="9" s="1"/>
  <c r="D98" i="9"/>
  <c r="D97" i="9" s="1"/>
  <c r="D184" i="9"/>
  <c r="D135" i="9"/>
  <c r="D130" i="9"/>
  <c r="E130" i="9"/>
  <c r="E58" i="9" l="1"/>
  <c r="D58" i="9"/>
  <c r="D209" i="9"/>
  <c r="E225" i="9"/>
  <c r="E6" i="9"/>
  <c r="E145" i="9"/>
  <c r="D225" i="9"/>
  <c r="D145" i="9"/>
  <c r="E209" i="9"/>
  <c r="D6" i="9"/>
  <c r="E275" i="9" l="1"/>
  <c r="D275" i="9"/>
</calcChain>
</file>

<file path=xl/sharedStrings.xml><?xml version="1.0" encoding="utf-8"?>
<sst xmlns="http://schemas.openxmlformats.org/spreadsheetml/2006/main" count="829" uniqueCount="565">
  <si>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</si>
  <si>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</si>
  <si>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</si>
  <si>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</si>
  <si>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</si>
  <si>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</si>
  <si>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</si>
  <si>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</si>
  <si>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</si>
  <si>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</si>
  <si>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</si>
  <si>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</si>
  <si>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</si>
  <si>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</si>
  <si>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</si>
  <si>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</si>
  <si>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</si>
  <si>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</si>
  <si>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</si>
  <si>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</si>
  <si>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</si>
  <si>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</si>
  <si>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</si>
  <si>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</si>
  <si>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</si>
  <si>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</si>
  <si>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</si>
  <si>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</si>
  <si>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</si>
  <si>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</si>
  <si>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</si>
  <si>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</si>
  <si>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</si>
  <si>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</si>
  <si>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</si>
  <si>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</si>
  <si>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</si>
  <si>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</si>
  <si>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</si>
  <si>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</si>
  <si>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</si>
  <si>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</si>
  <si>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</si>
  <si>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</si>
  <si>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</si>
  <si>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</si>
  <si>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</si>
  <si>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</si>
  <si>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</si>
  <si>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</si>
  <si>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</si>
  <si>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</si>
  <si>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</si>
  <si>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</si>
  <si>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</si>
  <si>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</si>
  <si>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</si>
  <si>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</si>
  <si>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</si>
  <si>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</si>
  <si>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</si>
  <si>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</si>
  <si>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</si>
  <si>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</si>
  <si>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</si>
  <si>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</si>
  <si>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</si>
  <si>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</si>
  <si>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</si>
  <si>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</si>
  <si>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</si>
  <si>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</si>
  <si>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</si>
  <si>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</si>
  <si>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</si>
  <si>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</si>
  <si>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</si>
  <si>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</si>
  <si>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</si>
  <si>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</si>
  <si>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</si>
  <si>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</si>
  <si>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</si>
  <si>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</si>
  <si>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</si>
  <si>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</si>
  <si>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</si>
  <si>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</si>
  <si>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</si>
  <si>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</si>
  <si>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</si>
  <si>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</si>
  <si>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</si>
  <si>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</si>
  <si>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</si>
  <si>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</si>
  <si>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</si>
  <si>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</si>
  <si>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</si>
  <si>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</si>
  <si>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</si>
  <si>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</si>
  <si>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</si>
  <si>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</si>
  <si>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</si>
  <si>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</si>
  <si>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</si>
  <si>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</si>
  <si>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</si>
  <si>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</si>
  <si>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</si>
  <si>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</si>
  <si>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</si>
  <si>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</si>
  <si>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</si>
  <si>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</si>
  <si>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</si>
  <si>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</si>
  <si>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</si>
  <si>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</si>
  <si>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</si>
  <si>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</si>
  <si>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</si>
  <si>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</si>
  <si>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</si>
  <si>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</si>
  <si>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</si>
  <si>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</si>
  <si>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</si>
  <si>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</si>
  <si>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</si>
  <si>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</si>
  <si>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</si>
  <si>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</si>
  <si>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</si>
  <si>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</si>
  <si>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</si>
  <si>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</si>
  <si>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</si>
  <si>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</si>
  <si>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</si>
  <si>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</si>
  <si>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</si>
  <si>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</si>
  <si>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</si>
  <si>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</si>
  <si>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</si>
  <si>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</si>
  <si>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</si>
  <si>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</si>
  <si>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</si>
  <si>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</si>
  <si>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</si>
  <si>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</si>
  <si>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</si>
  <si>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</si>
  <si>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</si>
  <si>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</si>
  <si>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</si>
  <si>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</si>
  <si>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</si>
  <si>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</si>
  <si>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</si>
  <si>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</si>
  <si>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</si>
  <si>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</si>
  <si>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</si>
  <si>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</si>
  <si>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</si>
  <si>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</si>
  <si>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</si>
  <si>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</si>
  <si>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</si>
  <si>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</si>
  <si>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</si>
  <si>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</si>
  <si>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</si>
  <si>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</si>
  <si>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</si>
  <si>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</si>
  <si>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</si>
  <si>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</si>
  <si>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</si>
  <si>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</si>
  <si>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</si>
  <si>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</si>
  <si>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</si>
  <si>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</si>
  <si>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</si>
  <si>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</si>
  <si>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</si>
  <si>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</si>
  <si>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</si>
  <si>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</si>
  <si>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</si>
  <si>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</si>
  <si>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</si>
  <si>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</si>
  <si>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</si>
  <si>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</si>
  <si>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</si>
  <si>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</si>
  <si>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</si>
  <si>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</si>
  <si>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</si>
  <si>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</si>
  <si>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</si>
  <si>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</si>
  <si>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</si>
  <si>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</si>
  <si>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</si>
  <si>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</si>
  <si>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</si>
  <si>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</si>
  <si>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</si>
  <si>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</si>
  <si>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</si>
  <si>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</si>
  <si>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</si>
  <si>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</si>
  <si>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</si>
  <si>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</si>
  <si>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</si>
  <si>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</si>
  <si>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</si>
  <si>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</si>
  <si>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</si>
  <si>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</si>
  <si>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</si>
  <si>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</si>
  <si>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</si>
  <si>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</si>
  <si>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</si>
  <si>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</si>
  <si>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</si>
  <si>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</si>
  <si>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</si>
  <si>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</si>
  <si>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</si>
  <si>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</si>
  <si>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</si>
  <si>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</si>
  <si>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</si>
  <si>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</si>
  <si>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</si>
  <si>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</si>
  <si>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</si>
  <si>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</si>
  <si>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</si>
  <si>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</si>
  <si>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</si>
  <si>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</si>
  <si>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</si>
  <si>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</si>
  <si>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</si>
  <si>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</si>
  <si>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</si>
  <si>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</si>
  <si>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</si>
  <si>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</si>
  <si>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</si>
  <si>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</si>
  <si>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</si>
  <si>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</si>
  <si>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</si>
  <si>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</si>
  <si>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</si>
  <si>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</si>
  <si>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</si>
  <si>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</si>
  <si>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</si>
  <si>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</si>
  <si>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</si>
  <si>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</si>
  <si>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</si>
  <si>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</si>
  <si>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</si>
  <si>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</si>
  <si>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</si>
  <si>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</si>
  <si>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</si>
  <si>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</si>
  <si>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</si>
  <si>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</si>
  <si>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</si>
  <si>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</si>
  <si>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</si>
  <si>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</si>
  <si>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</si>
  <si>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</si>
  <si>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</si>
  <si>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</si>
  <si>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</si>
  <si>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</si>
  <si>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Центральный аппарат</t>
  </si>
  <si>
    <t>50.0.00.80190</t>
  </si>
  <si>
    <t>50.0.00.80200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</si>
  <si>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</si>
  <si>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</si>
  <si>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</si>
  <si>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</si>
  <si>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</si>
  <si>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</si>
  <si>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</si>
  <si>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</si>
  <si>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</si>
  <si>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</si>
  <si>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</si>
  <si>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</si>
  <si>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</si>
  <si>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</si>
  <si>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</si>
  <si>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</si>
  <si>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</si>
  <si>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</si>
  <si>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</si>
  <si>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</si>
  <si>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</si>
  <si>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</si>
  <si>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</si>
  <si>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</si>
  <si>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</si>
  <si>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</si>
  <si>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</si>
  <si>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</si>
  <si>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</si>
  <si>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</si>
  <si>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</si>
  <si>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</si>
  <si>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</si>
  <si>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</si>
  <si>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</si>
  <si>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</si>
  <si>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</si>
  <si>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</si>
  <si>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</si>
  <si>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</si>
  <si>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Субвенция на предоставление гражданам субсидий на оплату жилого помещения и коммунальных услуг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</si>
  <si>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</si>
  <si>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</si>
  <si>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</si>
  <si>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</si>
  <si>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</si>
  <si>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</si>
  <si>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</si>
  <si>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</si>
  <si>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</si>
  <si>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</si>
  <si>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</si>
  <si>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</si>
  <si>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</si>
  <si>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</si>
  <si>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</si>
  <si>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</si>
  <si>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</si>
  <si>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</si>
  <si>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</si>
  <si>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</si>
  <si>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</si>
  <si>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</si>
  <si>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</si>
  <si>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</si>
  <si>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</si>
  <si>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</si>
  <si>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</si>
  <si>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Содержание гидротехнических сооружений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</si>
  <si>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</si>
  <si>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</si>
  <si>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</si>
  <si>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</si>
  <si>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</si>
  <si>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</si>
  <si>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</si>
  <si>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</si>
  <si>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</si>
  <si>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</si>
  <si>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</si>
  <si>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</si>
  <si>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</si>
  <si>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</si>
  <si>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</si>
  <si>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</si>
  <si>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</si>
  <si>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</si>
  <si>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</si>
  <si>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</si>
  <si>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</si>
  <si>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</si>
  <si>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</si>
  <si>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</si>
  <si>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</si>
  <si>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</si>
  <si>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>Непрограммные  расходы</t>
  </si>
  <si>
    <t xml:space="preserve">Резервный фонд исполнитальных органов  муниципальной власти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</si>
  <si>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</si>
  <si>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</si>
  <si>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</si>
  <si>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</si>
  <si>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</si>
  <si>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</si>
  <si>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</si>
  <si>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</si>
  <si>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</si>
  <si>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</si>
  <si>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</si>
  <si>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</si>
  <si>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</si>
  <si>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</si>
  <si>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</si>
  <si>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</si>
  <si>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</si>
  <si>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</si>
  <si>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</si>
  <si>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</si>
  <si>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</si>
  <si>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</si>
  <si>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</si>
  <si>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</si>
  <si>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</si>
  <si>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</si>
  <si>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</si>
  <si>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</si>
  <si>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Обеспечение эффективного предупреждения и ликвидации чрезвычацных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</si>
  <si>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</si>
  <si>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</si>
  <si>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</si>
  <si>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</si>
  <si>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</si>
  <si>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</si>
  <si>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</si>
  <si>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</si>
  <si>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</si>
  <si>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</si>
  <si>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</si>
  <si>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</si>
  <si>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</si>
  <si>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</si>
  <si>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</si>
  <si>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</si>
  <si>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</si>
  <si>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</si>
  <si>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</si>
  <si>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</si>
  <si>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</si>
  <si>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</si>
  <si>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</si>
  <si>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</si>
  <si>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</si>
  <si>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</si>
  <si>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</si>
  <si>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</si>
  <si>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</si>
  <si>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</si>
  <si>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</si>
  <si>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</si>
  <si>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</si>
  <si>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</si>
  <si>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</si>
  <si>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</si>
  <si>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</si>
  <si>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</si>
  <si>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</si>
  <si>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</si>
  <si>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</si>
  <si>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</si>
  <si>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</si>
  <si>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</si>
  <si>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</si>
  <si>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</si>
  <si>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</si>
  <si>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</si>
  <si>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</si>
  <si>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</si>
  <si>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</si>
  <si>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</si>
  <si>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</si>
  <si>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</si>
  <si>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</si>
  <si>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</si>
  <si>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</si>
  <si>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</si>
  <si>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</si>
  <si>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</si>
  <si>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11.1.05.00000</t>
  </si>
  <si>
    <t>Содействие доступа граждан к культурным ценностям</t>
  </si>
  <si>
    <t>11.1.06.00000</t>
  </si>
  <si>
    <t>11.1.06.10340</t>
  </si>
  <si>
    <t>Проведение мероприятий в сфере культуры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</si>
  <si>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</si>
  <si>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</si>
  <si>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</si>
  <si>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</si>
  <si>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</si>
  <si>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</si>
  <si>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</si>
  <si>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</si>
  <si>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</si>
  <si>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</si>
  <si>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</si>
  <si>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</si>
  <si>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</si>
  <si>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</si>
  <si>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</si>
  <si>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</si>
  <si>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</si>
  <si>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>Субвенция на социальную поддержку отдельных категорий граждан   в части ежемесячной денежной выплаты ветеранам труда, труженникам тыла, реабилитированным лицам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</si>
  <si>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</si>
  <si>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</si>
  <si>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</si>
  <si>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</si>
  <si>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</si>
  <si>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</si>
  <si>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03.1.01.70740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</si>
  <si>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</si>
  <si>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</si>
  <si>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</si>
  <si>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</si>
  <si>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</si>
  <si>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</si>
  <si>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</si>
  <si>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</si>
  <si>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</si>
  <si>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</si>
  <si>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</si>
  <si>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</si>
  <si>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</si>
  <si>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</si>
  <si>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</si>
  <si>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</si>
  <si>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</si>
  <si>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</si>
  <si>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</si>
  <si>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</si>
  <si>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50.0.00.74420</t>
  </si>
  <si>
    <t>Субвенция на отлов и содержание  безнадзорных животных</t>
  </si>
  <si>
    <t>Условно-утвержденные расходы</t>
  </si>
  <si>
    <t>Код  целевой  классификации</t>
  </si>
  <si>
    <t>Вид  расходов</t>
  </si>
  <si>
    <t>Наименование</t>
  </si>
  <si>
    <t>Расходы районного бюджета по целевым статьям ( 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 плановый  период  2017  и  2018 годов</t>
  </si>
  <si>
    <t>2018 год (руб.)</t>
  </si>
  <si>
    <t>2017 год (руб.)</t>
  </si>
  <si>
    <t>Дефицит  (-),  профицит (+)</t>
  </si>
  <si>
    <t>к Решению Собрания Представителей</t>
  </si>
  <si>
    <t>Глава муниципального района:</t>
  </si>
  <si>
    <t>В.А. Лубенин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</si>
  <si>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</si>
  <si>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 xml:space="preserve">Приложение  № 6  </t>
  </si>
  <si>
    <t>02.3.01.S4880</t>
  </si>
  <si>
    <t>Софинансирование субсидии на реализацию меропритий по патриотическому воспитанию граждан</t>
  </si>
  <si>
    <t>03.3.01.S0970</t>
  </si>
  <si>
    <t>Софинансирование субсидии на укрепление института семьи, повышение качества жизни семей с несовершеннолетними детьми</t>
  </si>
  <si>
    <t>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</si>
  <si>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03.3.02.S1000</t>
  </si>
  <si>
    <t>Софинансирование субсидии на обеспечение функционирования в вечернее время спортивных залов общеобразовательных организаций для занятий в них обучающихся</t>
  </si>
  <si>
    <t>08.2.01.S1430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</si>
  <si>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теплоснабжению,водоснабжению и водоотведению</t>
  </si>
  <si>
    <t>08.1.01.10200</t>
  </si>
  <si>
    <t>Муниципальная  целевая программа  "Актуализация градостроительной документации Большесельского муниципального района "</t>
  </si>
  <si>
    <t>Обеспечение деятельности  учреждений, подведомственным учредителю в сфере культуры</t>
  </si>
  <si>
    <t>11.1.01.10290</t>
  </si>
  <si>
    <t>11.1.02.10290</t>
  </si>
  <si>
    <t>11.1.05.10290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</si>
  <si>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</t>
  </si>
  <si>
    <t>№  180     от 28.04.2016г.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</si>
</sst>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0" fillId="0" borderId="0" xfId="1" applyNumberFormat="1" applyFont="1" applyFill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2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3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wrapText="1"/>
    </xf>
    <xf numFmtId="0" fontId="12" fillId="4" borderId="3" xfId="0" applyFont="1" applyFill="1" applyBorder="1"/>
    <xf numFmtId="14" fontId="12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49" fontId="13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0" fontId="12" fillId="7" borderId="5" xfId="0" applyFont="1" applyFill="1" applyBorder="1" applyAlignment="1">
      <alignment horizontal="center"/>
    </xf>
    <xf numFmtId="49" fontId="13" fillId="7" borderId="1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14" fontId="12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0" t="s">
        <v>76</v>
      </c>
      <c r="B1" s="90"/>
      <c r="C1" s="90"/>
      <c r="D1" s="90"/>
      <c r="E1" s="90"/>
      <c r="F1" s="90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1" t="s">
        <v>200</v>
      </c>
      <c r="B1" s="91"/>
      <c r="C1" s="91"/>
      <c r="D1" s="91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2"/>
  <sheetViews>
    <sheetView tabSelected="1" zoomScale="66" zoomScaleNormal="66" workbookViewId="0">
      <selection activeCell="C3" sqref="C3:E3"/>
    </sheetView>
  </sheetViews>
  <sheetFormatPr defaultColWidth="9.140625" defaultRowHeight="15" x14ac:dyDescent="0.25"/>
  <cols>
    <col min="1" max="1" width="112" style="39" customWidth="1"/>
    <col min="2" max="2" width="18" style="42" customWidth="1"/>
    <col min="3" max="3" width="9.85546875" style="42" customWidth="1"/>
    <col min="4" max="4" width="18.28515625" style="42" customWidth="1"/>
    <col min="5" max="5" width="13.7109375" style="42" customWidth="1"/>
    <col min="6" max="16384" width="9.140625" style="39"/>
  </cols>
  <sheetData>
    <row r="1" spans="1:13" x14ac:dyDescent="0.25">
      <c r="A1" s="40"/>
      <c r="C1" s="92" t="s">
        <v>547</v>
      </c>
      <c r="D1" s="92"/>
      <c r="E1" s="92"/>
    </row>
    <row r="2" spans="1:13" x14ac:dyDescent="0.25">
      <c r="A2" s="40"/>
      <c r="C2" s="92" t="s">
        <v>543</v>
      </c>
      <c r="D2" s="92"/>
      <c r="E2" s="92"/>
    </row>
    <row r="3" spans="1:13" x14ac:dyDescent="0.25">
      <c r="A3" s="40"/>
      <c r="C3" s="94" t="s">
        <v>564</v>
      </c>
      <c r="D3" s="94"/>
      <c r="E3" s="94"/>
    </row>
    <row r="4" spans="1:13" ht="79.5" customHeight="1" x14ac:dyDescent="0.25">
      <c r="A4" s="93" t="s">
        <v>539</v>
      </c>
      <c r="B4" s="93"/>
      <c r="C4" s="93"/>
      <c r="D4" s="93"/>
      <c r="E4" s="93"/>
      <c r="F4" s="41"/>
      <c r="G4" s="41"/>
      <c r="H4" s="41"/>
      <c r="I4" s="41"/>
      <c r="J4" s="41"/>
      <c r="K4" s="41"/>
      <c r="L4" s="41"/>
      <c r="M4" s="41"/>
    </row>
    <row r="5" spans="1:13" ht="31.5" x14ac:dyDescent="0.25">
      <c r="A5" s="44" t="s">
        <v>538</v>
      </c>
      <c r="B5" s="45" t="s">
        <v>536</v>
      </c>
      <c r="C5" s="45" t="s">
        <v>537</v>
      </c>
      <c r="D5" s="45" t="s">
        <v>541</v>
      </c>
      <c r="E5" s="45" t="s">
        <v>540</v>
      </c>
    </row>
    <row r="6" spans="1:13" ht="31.5" x14ac:dyDescent="0.25">
      <c r="A6" s="74" t="s">
        <v>316</v>
      </c>
      <c r="B6" s="75" t="s">
        <v>222</v>
      </c>
      <c r="C6" s="76"/>
      <c r="D6" s="77">
        <f>D7+D46+D52</f>
        <v>151386056</v>
      </c>
      <c r="E6" s="77">
        <f>E7+E46+E52</f>
        <v>151386056</v>
      </c>
    </row>
    <row r="7" spans="1:13" ht="31.5" x14ac:dyDescent="0.25">
      <c r="A7" s="83" t="s">
        <v>317</v>
      </c>
      <c r="B7" s="84" t="s">
        <v>223</v>
      </c>
      <c r="C7" s="73"/>
      <c r="D7" s="85">
        <f>D8+D11+D38+D41</f>
        <v>149314926</v>
      </c>
      <c r="E7" s="85">
        <f>E8+E11+E38+E41</f>
        <v>149314926</v>
      </c>
    </row>
    <row r="8" spans="1:13" ht="31.5" x14ac:dyDescent="0.25">
      <c r="A8" s="48" t="s">
        <v>416</v>
      </c>
      <c r="B8" s="49" t="s">
        <v>224</v>
      </c>
      <c r="C8" s="46"/>
      <c r="D8" s="47">
        <f t="shared" ref="D8:E9" si="0">D9</f>
        <v>4000000</v>
      </c>
      <c r="E8" s="47">
        <f t="shared" si="0"/>
        <v>4000000</v>
      </c>
    </row>
    <row r="9" spans="1:13" ht="15.75" x14ac:dyDescent="0.25">
      <c r="A9" s="50" t="s">
        <v>320</v>
      </c>
      <c r="B9" s="51" t="s">
        <v>453</v>
      </c>
      <c r="C9" s="45"/>
      <c r="D9" s="45">
        <f t="shared" si="0"/>
        <v>4000000</v>
      </c>
      <c r="E9" s="45">
        <f t="shared" si="0"/>
        <v>4000000</v>
      </c>
    </row>
    <row r="10" spans="1:13" ht="31.5" x14ac:dyDescent="0.25">
      <c r="A10" s="50" t="s">
        <v>526</v>
      </c>
      <c r="B10" s="51"/>
      <c r="C10" s="45">
        <v>600</v>
      </c>
      <c r="D10" s="46">
        <v>4000000</v>
      </c>
      <c r="E10" s="46">
        <v>4000000</v>
      </c>
    </row>
    <row r="11" spans="1:13" ht="31.5" x14ac:dyDescent="0.25">
      <c r="A11" s="48" t="s">
        <v>226</v>
      </c>
      <c r="B11" s="49" t="s">
        <v>225</v>
      </c>
      <c r="C11" s="46"/>
      <c r="D11" s="47">
        <f>D12+D14+D16+D18+D20+D23+D27+D29+D31+D33+D36</f>
        <v>140973026</v>
      </c>
      <c r="E11" s="47">
        <f>E12+E14+E16+E18+E20+E23+E27+E29+E31+E33+E36</f>
        <v>140973026</v>
      </c>
    </row>
    <row r="12" spans="1:13" ht="15.75" x14ac:dyDescent="0.25">
      <c r="A12" s="52" t="s">
        <v>318</v>
      </c>
      <c r="B12" s="53" t="s">
        <v>521</v>
      </c>
      <c r="C12" s="46"/>
      <c r="D12" s="46">
        <f t="shared" ref="D12:E12" si="1">D13</f>
        <v>16580000</v>
      </c>
      <c r="E12" s="46">
        <f t="shared" si="1"/>
        <v>16580000</v>
      </c>
    </row>
    <row r="13" spans="1:13" ht="31.5" x14ac:dyDescent="0.25">
      <c r="A13" s="52" t="s">
        <v>526</v>
      </c>
      <c r="B13" s="53"/>
      <c r="C13" s="46">
        <v>600</v>
      </c>
      <c r="D13" s="46">
        <f>13780000+2800000</f>
        <v>16580000</v>
      </c>
      <c r="E13" s="46">
        <f>13780000+2800000</f>
        <v>16580000</v>
      </c>
    </row>
    <row r="14" spans="1:13" ht="15.75" x14ac:dyDescent="0.25">
      <c r="A14" s="52" t="s">
        <v>319</v>
      </c>
      <c r="B14" s="53" t="s">
        <v>522</v>
      </c>
      <c r="C14" s="46"/>
      <c r="D14" s="46">
        <f t="shared" ref="D14:E14" si="2">D15</f>
        <v>15128100</v>
      </c>
      <c r="E14" s="46">
        <f t="shared" si="2"/>
        <v>15128100</v>
      </c>
    </row>
    <row r="15" spans="1:13" ht="31.5" x14ac:dyDescent="0.25">
      <c r="A15" s="52" t="s">
        <v>526</v>
      </c>
      <c r="B15" s="53"/>
      <c r="C15" s="46">
        <v>600</v>
      </c>
      <c r="D15" s="46">
        <v>15128100</v>
      </c>
      <c r="E15" s="46">
        <v>15128100</v>
      </c>
    </row>
    <row r="16" spans="1:13" ht="31.5" x14ac:dyDescent="0.25">
      <c r="A16" s="52" t="s">
        <v>323</v>
      </c>
      <c r="B16" s="53" t="s">
        <v>418</v>
      </c>
      <c r="C16" s="54"/>
      <c r="D16" s="54">
        <f t="shared" ref="D16:E16" si="3">D17</f>
        <v>3000</v>
      </c>
      <c r="E16" s="54">
        <f t="shared" si="3"/>
        <v>3000</v>
      </c>
    </row>
    <row r="17" spans="1:5" ht="15.75" x14ac:dyDescent="0.25">
      <c r="A17" s="52" t="s">
        <v>528</v>
      </c>
      <c r="B17" s="53"/>
      <c r="C17" s="54">
        <v>200</v>
      </c>
      <c r="D17" s="46">
        <v>3000</v>
      </c>
      <c r="E17" s="46">
        <v>3000</v>
      </c>
    </row>
    <row r="18" spans="1:5" ht="31.5" x14ac:dyDescent="0.25">
      <c r="A18" s="52" t="s">
        <v>324</v>
      </c>
      <c r="B18" s="53" t="s">
        <v>227</v>
      </c>
      <c r="C18" s="54"/>
      <c r="D18" s="54">
        <f t="shared" ref="D18:E18" si="4">D19</f>
        <v>788360</v>
      </c>
      <c r="E18" s="54">
        <f t="shared" si="4"/>
        <v>788360</v>
      </c>
    </row>
    <row r="19" spans="1:5" ht="15.75" x14ac:dyDescent="0.25">
      <c r="A19" s="52" t="s">
        <v>527</v>
      </c>
      <c r="B19" s="53"/>
      <c r="C19" s="54">
        <v>300</v>
      </c>
      <c r="D19" s="46">
        <v>788360</v>
      </c>
      <c r="E19" s="46">
        <v>788360</v>
      </c>
    </row>
    <row r="20" spans="1:5" ht="31.5" x14ac:dyDescent="0.25">
      <c r="A20" s="52" t="s">
        <v>325</v>
      </c>
      <c r="B20" s="53" t="s">
        <v>228</v>
      </c>
      <c r="C20" s="54"/>
      <c r="D20" s="54">
        <f t="shared" ref="D20:E20" si="5">D21+D22</f>
        <v>9789664</v>
      </c>
      <c r="E20" s="54">
        <f t="shared" si="5"/>
        <v>9789664</v>
      </c>
    </row>
    <row r="21" spans="1:5" ht="15.75" x14ac:dyDescent="0.25">
      <c r="A21" s="52" t="s">
        <v>528</v>
      </c>
      <c r="B21" s="53"/>
      <c r="C21" s="54">
        <v>200</v>
      </c>
      <c r="D21" s="46">
        <v>51400</v>
      </c>
      <c r="E21" s="46">
        <v>51400</v>
      </c>
    </row>
    <row r="22" spans="1:5" ht="15.75" x14ac:dyDescent="0.25">
      <c r="A22" s="52" t="s">
        <v>527</v>
      </c>
      <c r="B22" s="53"/>
      <c r="C22" s="54">
        <v>300</v>
      </c>
      <c r="D22" s="46">
        <v>9738264</v>
      </c>
      <c r="E22" s="46">
        <v>9738264</v>
      </c>
    </row>
    <row r="23" spans="1:5" ht="15.75" x14ac:dyDescent="0.25">
      <c r="A23" s="52" t="s">
        <v>326</v>
      </c>
      <c r="B23" s="53" t="s">
        <v>229</v>
      </c>
      <c r="C23" s="54"/>
      <c r="D23" s="54">
        <f t="shared" ref="D23:E23" si="6">D24+D25+D26</f>
        <v>328848</v>
      </c>
      <c r="E23" s="54">
        <f t="shared" si="6"/>
        <v>328848</v>
      </c>
    </row>
    <row r="24" spans="1:5" ht="15.75" x14ac:dyDescent="0.25">
      <c r="A24" s="52" t="s">
        <v>528</v>
      </c>
      <c r="B24" s="53"/>
      <c r="C24" s="54">
        <v>200</v>
      </c>
      <c r="D24" s="46">
        <v>1000</v>
      </c>
      <c r="E24" s="46">
        <v>1000</v>
      </c>
    </row>
    <row r="25" spans="1:5" ht="15.75" x14ac:dyDescent="0.25">
      <c r="A25" s="52" t="s">
        <v>527</v>
      </c>
      <c r="B25" s="53"/>
      <c r="C25" s="54">
        <v>300</v>
      </c>
      <c r="D25" s="46">
        <v>200743</v>
      </c>
      <c r="E25" s="46">
        <v>200743</v>
      </c>
    </row>
    <row r="26" spans="1:5" ht="31.5" x14ac:dyDescent="0.25">
      <c r="A26" s="52" t="s">
        <v>526</v>
      </c>
      <c r="B26" s="53"/>
      <c r="C26" s="54">
        <v>600</v>
      </c>
      <c r="D26" s="46">
        <v>127105</v>
      </c>
      <c r="E26" s="46">
        <v>127105</v>
      </c>
    </row>
    <row r="27" spans="1:5" ht="31.5" x14ac:dyDescent="0.25">
      <c r="A27" s="52" t="s">
        <v>327</v>
      </c>
      <c r="B27" s="53" t="s">
        <v>519</v>
      </c>
      <c r="C27" s="54"/>
      <c r="D27" s="54">
        <f t="shared" ref="D27:E27" si="7">D28</f>
        <v>91700</v>
      </c>
      <c r="E27" s="54">
        <f t="shared" si="7"/>
        <v>91700</v>
      </c>
    </row>
    <row r="28" spans="1:5" ht="31.5" x14ac:dyDescent="0.25">
      <c r="A28" s="52" t="s">
        <v>526</v>
      </c>
      <c r="B28" s="53"/>
      <c r="C28" s="54">
        <v>600</v>
      </c>
      <c r="D28" s="46">
        <f>91700</f>
        <v>91700</v>
      </c>
      <c r="E28" s="46">
        <f>91700</f>
        <v>91700</v>
      </c>
    </row>
    <row r="29" spans="1:5" ht="15.75" x14ac:dyDescent="0.25">
      <c r="A29" s="52" t="s">
        <v>328</v>
      </c>
      <c r="B29" s="53" t="s">
        <v>523</v>
      </c>
      <c r="C29" s="54"/>
      <c r="D29" s="54">
        <f t="shared" ref="D29:E29" si="8">D30</f>
        <v>75813740</v>
      </c>
      <c r="E29" s="54">
        <f t="shared" si="8"/>
        <v>75813740</v>
      </c>
    </row>
    <row r="30" spans="1:5" ht="31.5" x14ac:dyDescent="0.25">
      <c r="A30" s="52" t="s">
        <v>526</v>
      </c>
      <c r="B30" s="53"/>
      <c r="C30" s="54">
        <v>600</v>
      </c>
      <c r="D30" s="46">
        <f>69268927+6544813</f>
        <v>75813740</v>
      </c>
      <c r="E30" s="46">
        <f>69268927+6544813</f>
        <v>75813740</v>
      </c>
    </row>
    <row r="31" spans="1:5" ht="15.75" x14ac:dyDescent="0.25">
      <c r="A31" s="52" t="s">
        <v>496</v>
      </c>
      <c r="B31" s="53" t="s">
        <v>524</v>
      </c>
      <c r="C31" s="54"/>
      <c r="D31" s="54">
        <f t="shared" ref="D31:E31" si="9">D32</f>
        <v>2824000</v>
      </c>
      <c r="E31" s="54">
        <f t="shared" si="9"/>
        <v>2824000</v>
      </c>
    </row>
    <row r="32" spans="1:5" ht="31.5" x14ac:dyDescent="0.25">
      <c r="A32" s="52" t="s">
        <v>526</v>
      </c>
      <c r="B32" s="53"/>
      <c r="C32" s="54">
        <v>600</v>
      </c>
      <c r="D32" s="46">
        <v>2824000</v>
      </c>
      <c r="E32" s="46">
        <v>2824000</v>
      </c>
    </row>
    <row r="33" spans="1:5" ht="15.75" x14ac:dyDescent="0.25">
      <c r="A33" s="52" t="s">
        <v>329</v>
      </c>
      <c r="B33" s="53" t="s">
        <v>230</v>
      </c>
      <c r="C33" s="54"/>
      <c r="D33" s="54">
        <f t="shared" ref="D33:E33" si="10">D34+D35</f>
        <v>369009</v>
      </c>
      <c r="E33" s="54">
        <f t="shared" si="10"/>
        <v>369009</v>
      </c>
    </row>
    <row r="34" spans="1:5" ht="47.25" x14ac:dyDescent="0.25">
      <c r="A34" s="52" t="s">
        <v>529</v>
      </c>
      <c r="B34" s="53"/>
      <c r="C34" s="54">
        <v>100</v>
      </c>
      <c r="D34" s="46">
        <v>341977</v>
      </c>
      <c r="E34" s="46">
        <v>341977</v>
      </c>
    </row>
    <row r="35" spans="1:5" ht="15.75" x14ac:dyDescent="0.25">
      <c r="A35" s="52" t="s">
        <v>528</v>
      </c>
      <c r="B35" s="53"/>
      <c r="C35" s="54">
        <v>200</v>
      </c>
      <c r="D35" s="46">
        <v>27032</v>
      </c>
      <c r="E35" s="46">
        <v>27032</v>
      </c>
    </row>
    <row r="36" spans="1:5" ht="15.75" x14ac:dyDescent="0.25">
      <c r="A36" s="52" t="s">
        <v>330</v>
      </c>
      <c r="B36" s="53" t="s">
        <v>525</v>
      </c>
      <c r="C36" s="54"/>
      <c r="D36" s="54">
        <f t="shared" ref="D36:E36" si="11">D37</f>
        <v>19256605</v>
      </c>
      <c r="E36" s="54">
        <f t="shared" si="11"/>
        <v>19256605</v>
      </c>
    </row>
    <row r="37" spans="1:5" ht="31.5" x14ac:dyDescent="0.25">
      <c r="A37" s="52" t="s">
        <v>526</v>
      </c>
      <c r="B37" s="53"/>
      <c r="C37" s="54">
        <v>600</v>
      </c>
      <c r="D37" s="46">
        <v>19256605</v>
      </c>
      <c r="E37" s="46">
        <v>19256605</v>
      </c>
    </row>
    <row r="38" spans="1:5" ht="15.75" x14ac:dyDescent="0.25">
      <c r="A38" s="48" t="s">
        <v>232</v>
      </c>
      <c r="B38" s="49" t="s">
        <v>231</v>
      </c>
      <c r="C38" s="54"/>
      <c r="D38" s="55">
        <f>D39</f>
        <v>50000</v>
      </c>
      <c r="E38" s="55">
        <f>E39</f>
        <v>50000</v>
      </c>
    </row>
    <row r="39" spans="1:5" ht="31.5" x14ac:dyDescent="0.25">
      <c r="A39" s="52" t="s">
        <v>322</v>
      </c>
      <c r="B39" s="53" t="s">
        <v>417</v>
      </c>
      <c r="C39" s="54"/>
      <c r="D39" s="54">
        <f t="shared" ref="D39:E39" si="12">D40</f>
        <v>50000</v>
      </c>
      <c r="E39" s="54">
        <f t="shared" si="12"/>
        <v>50000</v>
      </c>
    </row>
    <row r="40" spans="1:5" ht="31.5" x14ac:dyDescent="0.25">
      <c r="A40" s="52" t="s">
        <v>526</v>
      </c>
      <c r="B40" s="53"/>
      <c r="C40" s="54">
        <v>600</v>
      </c>
      <c r="D40" s="46">
        <v>50000</v>
      </c>
      <c r="E40" s="46">
        <v>50000</v>
      </c>
    </row>
    <row r="41" spans="1:5" ht="31.5" x14ac:dyDescent="0.25">
      <c r="A41" s="48" t="s">
        <v>471</v>
      </c>
      <c r="B41" s="49" t="s">
        <v>472</v>
      </c>
      <c r="C41" s="55"/>
      <c r="D41" s="55">
        <f t="shared" ref="D41:E41" si="13">D42</f>
        <v>4291900</v>
      </c>
      <c r="E41" s="55">
        <f t="shared" si="13"/>
        <v>4291900</v>
      </c>
    </row>
    <row r="42" spans="1:5" ht="15.75" x14ac:dyDescent="0.25">
      <c r="A42" s="52" t="s">
        <v>321</v>
      </c>
      <c r="B42" s="53" t="s">
        <v>520</v>
      </c>
      <c r="C42" s="54"/>
      <c r="D42" s="54">
        <f t="shared" ref="D42:E42" si="14">D43+D44+D45</f>
        <v>4291900</v>
      </c>
      <c r="E42" s="54">
        <f t="shared" si="14"/>
        <v>4291900</v>
      </c>
    </row>
    <row r="43" spans="1:5" ht="47.25" x14ac:dyDescent="0.25">
      <c r="A43" s="52" t="s">
        <v>529</v>
      </c>
      <c r="B43" s="53"/>
      <c r="C43" s="54">
        <v>100</v>
      </c>
      <c r="D43" s="46">
        <v>3746400</v>
      </c>
      <c r="E43" s="46">
        <v>3746400</v>
      </c>
    </row>
    <row r="44" spans="1:5" ht="15.75" x14ac:dyDescent="0.25">
      <c r="A44" s="52" t="s">
        <v>528</v>
      </c>
      <c r="B44" s="53"/>
      <c r="C44" s="54">
        <v>200</v>
      </c>
      <c r="D44" s="46">
        <v>541000</v>
      </c>
      <c r="E44" s="46">
        <v>541000</v>
      </c>
    </row>
    <row r="45" spans="1:5" ht="15.75" x14ac:dyDescent="0.25">
      <c r="A45" s="52" t="s">
        <v>530</v>
      </c>
      <c r="B45" s="53"/>
      <c r="C45" s="54">
        <v>800</v>
      </c>
      <c r="D45" s="46">
        <v>4500</v>
      </c>
      <c r="E45" s="46">
        <v>4500</v>
      </c>
    </row>
    <row r="46" spans="1:5" ht="31.5" x14ac:dyDescent="0.25">
      <c r="A46" s="83" t="s">
        <v>331</v>
      </c>
      <c r="B46" s="84" t="s">
        <v>233</v>
      </c>
      <c r="C46" s="85"/>
      <c r="D46" s="85">
        <f>D47</f>
        <v>2061130</v>
      </c>
      <c r="E46" s="85">
        <f>E47</f>
        <v>2061130</v>
      </c>
    </row>
    <row r="47" spans="1:5" ht="15.75" x14ac:dyDescent="0.25">
      <c r="A47" s="48" t="s">
        <v>394</v>
      </c>
      <c r="B47" s="49" t="s">
        <v>234</v>
      </c>
      <c r="C47" s="55"/>
      <c r="D47" s="47">
        <f>D48+D50</f>
        <v>2061130</v>
      </c>
      <c r="E47" s="47">
        <f>E48+E50</f>
        <v>2061130</v>
      </c>
    </row>
    <row r="48" spans="1:5" ht="15.75" x14ac:dyDescent="0.25">
      <c r="A48" s="52" t="s">
        <v>332</v>
      </c>
      <c r="B48" s="53" t="s">
        <v>314</v>
      </c>
      <c r="C48" s="54"/>
      <c r="D48" s="54">
        <f>D49</f>
        <v>1100000</v>
      </c>
      <c r="E48" s="54">
        <f>E49</f>
        <v>1100000</v>
      </c>
    </row>
    <row r="49" spans="1:5" ht="31.5" x14ac:dyDescent="0.25">
      <c r="A49" s="52" t="s">
        <v>526</v>
      </c>
      <c r="B49" s="53"/>
      <c r="C49" s="54">
        <v>600</v>
      </c>
      <c r="D49" s="46">
        <v>1100000</v>
      </c>
      <c r="E49" s="46">
        <v>1100000</v>
      </c>
    </row>
    <row r="50" spans="1:5" ht="31.5" x14ac:dyDescent="0.25">
      <c r="A50" s="52" t="s">
        <v>333</v>
      </c>
      <c r="B50" s="53" t="s">
        <v>315</v>
      </c>
      <c r="C50" s="54"/>
      <c r="D50" s="46">
        <f t="shared" ref="D50:E50" si="15">D51</f>
        <v>961130</v>
      </c>
      <c r="E50" s="46">
        <f t="shared" si="15"/>
        <v>961130</v>
      </c>
    </row>
    <row r="51" spans="1:5" ht="31.5" x14ac:dyDescent="0.25">
      <c r="A51" s="52" t="s">
        <v>526</v>
      </c>
      <c r="B51" s="53"/>
      <c r="C51" s="54">
        <v>600</v>
      </c>
      <c r="D51" s="46">
        <v>961130</v>
      </c>
      <c r="E51" s="46">
        <v>961130</v>
      </c>
    </row>
    <row r="52" spans="1:5" ht="31.5" x14ac:dyDescent="0.25">
      <c r="A52" s="83" t="s">
        <v>334</v>
      </c>
      <c r="B52" s="84" t="s">
        <v>395</v>
      </c>
      <c r="C52" s="85"/>
      <c r="D52" s="85">
        <f t="shared" ref="D52:E52" si="16">D53</f>
        <v>10000</v>
      </c>
      <c r="E52" s="85">
        <f t="shared" si="16"/>
        <v>10000</v>
      </c>
    </row>
    <row r="53" spans="1:5" ht="31.5" x14ac:dyDescent="0.25">
      <c r="A53" s="48" t="s">
        <v>470</v>
      </c>
      <c r="B53" s="49" t="s">
        <v>313</v>
      </c>
      <c r="C53" s="47"/>
      <c r="D53" s="47">
        <f t="shared" ref="D53:E53" si="17">D54+D56</f>
        <v>10000</v>
      </c>
      <c r="E53" s="47">
        <f t="shared" si="17"/>
        <v>10000</v>
      </c>
    </row>
    <row r="54" spans="1:5" ht="15.75" x14ac:dyDescent="0.25">
      <c r="A54" s="52" t="s">
        <v>549</v>
      </c>
      <c r="B54" s="53" t="s">
        <v>548</v>
      </c>
      <c r="C54" s="54"/>
      <c r="D54" s="54">
        <f t="shared" ref="D54:E54" si="18">D55</f>
        <v>10000</v>
      </c>
      <c r="E54" s="54">
        <f t="shared" si="18"/>
        <v>10000</v>
      </c>
    </row>
    <row r="55" spans="1:5" ht="31.5" x14ac:dyDescent="0.25">
      <c r="A55" s="52" t="s">
        <v>526</v>
      </c>
      <c r="B55" s="53"/>
      <c r="C55" s="46">
        <v>600</v>
      </c>
      <c r="D55" s="46">
        <v>10000</v>
      </c>
      <c r="E55" s="46">
        <v>10000</v>
      </c>
    </row>
    <row r="56" spans="1:5" ht="15.75" hidden="1" x14ac:dyDescent="0.25">
      <c r="A56" s="52" t="s">
        <v>495</v>
      </c>
      <c r="B56" s="53" t="s">
        <v>494</v>
      </c>
      <c r="C56" s="54"/>
      <c r="D56" s="46">
        <f t="shared" ref="D56:E56" si="19">D57</f>
        <v>0</v>
      </c>
      <c r="E56" s="46">
        <f t="shared" si="19"/>
        <v>0</v>
      </c>
    </row>
    <row r="57" spans="1:5" ht="31.5" hidden="1" x14ac:dyDescent="0.25">
      <c r="A57" s="52" t="s">
        <v>526</v>
      </c>
      <c r="B57" s="53"/>
      <c r="C57" s="54">
        <v>600</v>
      </c>
      <c r="D57" s="46"/>
      <c r="E57" s="46"/>
    </row>
    <row r="58" spans="1:5" ht="31.5" x14ac:dyDescent="0.25">
      <c r="A58" s="74" t="s">
        <v>335</v>
      </c>
      <c r="B58" s="78" t="s">
        <v>235</v>
      </c>
      <c r="C58" s="76"/>
      <c r="D58" s="77">
        <f>D59+D97+D112</f>
        <v>93058970</v>
      </c>
      <c r="E58" s="77">
        <f>E59+E97+E112</f>
        <v>93058970</v>
      </c>
    </row>
    <row r="59" spans="1:5" ht="15.75" x14ac:dyDescent="0.25">
      <c r="A59" s="83" t="s">
        <v>336</v>
      </c>
      <c r="B59" s="84" t="s">
        <v>236</v>
      </c>
      <c r="C59" s="85"/>
      <c r="D59" s="86">
        <f>D60+D83+D86+D93+D90</f>
        <v>91186720</v>
      </c>
      <c r="E59" s="86">
        <f>E60+E83+E86+E93+E90</f>
        <v>91186720</v>
      </c>
    </row>
    <row r="60" spans="1:5" ht="31.5" x14ac:dyDescent="0.25">
      <c r="A60" s="48" t="s">
        <v>473</v>
      </c>
      <c r="B60" s="49" t="s">
        <v>237</v>
      </c>
      <c r="C60" s="47"/>
      <c r="D60" s="47">
        <f>D61+D64+D67+D70+D73+D77+D80</f>
        <v>49429800</v>
      </c>
      <c r="E60" s="47">
        <f>E61+E64+E67+E70+E73+E77+E80</f>
        <v>49429800</v>
      </c>
    </row>
    <row r="61" spans="1:5" ht="15.75" x14ac:dyDescent="0.25">
      <c r="A61" s="52" t="s">
        <v>337</v>
      </c>
      <c r="B61" s="53" t="s">
        <v>512</v>
      </c>
      <c r="C61" s="54"/>
      <c r="D61" s="46">
        <f t="shared" ref="D61:E61" si="20">D62+D63</f>
        <v>3072000</v>
      </c>
      <c r="E61" s="46">
        <f t="shared" si="20"/>
        <v>3072000</v>
      </c>
    </row>
    <row r="62" spans="1:5" ht="15.75" x14ac:dyDescent="0.25">
      <c r="A62" s="52" t="s">
        <v>528</v>
      </c>
      <c r="B62" s="53"/>
      <c r="C62" s="54">
        <v>200</v>
      </c>
      <c r="D62" s="46">
        <v>46000</v>
      </c>
      <c r="E62" s="46">
        <v>46000</v>
      </c>
    </row>
    <row r="63" spans="1:5" ht="15.75" x14ac:dyDescent="0.25">
      <c r="A63" s="52" t="s">
        <v>527</v>
      </c>
      <c r="B63" s="53"/>
      <c r="C63" s="54">
        <v>300</v>
      </c>
      <c r="D63" s="46">
        <v>3026000</v>
      </c>
      <c r="E63" s="46">
        <v>3026000</v>
      </c>
    </row>
    <row r="64" spans="1:5" ht="31.5" x14ac:dyDescent="0.25">
      <c r="A64" s="52" t="s">
        <v>505</v>
      </c>
      <c r="B64" s="53" t="s">
        <v>513</v>
      </c>
      <c r="C64" s="54"/>
      <c r="D64" s="46">
        <f t="shared" ref="D64:E64" si="21">D65+D66</f>
        <v>6050000</v>
      </c>
      <c r="E64" s="46">
        <f t="shared" si="21"/>
        <v>6050000</v>
      </c>
    </row>
    <row r="65" spans="1:5" ht="15.75" x14ac:dyDescent="0.25">
      <c r="A65" s="52" t="s">
        <v>528</v>
      </c>
      <c r="B65" s="53"/>
      <c r="C65" s="54">
        <v>200</v>
      </c>
      <c r="D65" s="46">
        <v>120000</v>
      </c>
      <c r="E65" s="46">
        <v>120000</v>
      </c>
    </row>
    <row r="66" spans="1:5" ht="15.75" x14ac:dyDescent="0.25">
      <c r="A66" s="52" t="s">
        <v>527</v>
      </c>
      <c r="B66" s="53"/>
      <c r="C66" s="54">
        <v>300</v>
      </c>
      <c r="D66" s="46">
        <f>5880000+50000</f>
        <v>5930000</v>
      </c>
      <c r="E66" s="46">
        <f>5880000+50000</f>
        <v>5930000</v>
      </c>
    </row>
    <row r="67" spans="1:5" ht="31.5" x14ac:dyDescent="0.25">
      <c r="A67" s="52" t="s">
        <v>338</v>
      </c>
      <c r="B67" s="53" t="s">
        <v>514</v>
      </c>
      <c r="C67" s="54"/>
      <c r="D67" s="46">
        <f t="shared" ref="D67:E67" si="22">D68+D69</f>
        <v>20229000</v>
      </c>
      <c r="E67" s="46">
        <f t="shared" si="22"/>
        <v>20229000</v>
      </c>
    </row>
    <row r="68" spans="1:5" ht="15.75" x14ac:dyDescent="0.25">
      <c r="A68" s="52" t="s">
        <v>528</v>
      </c>
      <c r="B68" s="53"/>
      <c r="C68" s="54">
        <v>200</v>
      </c>
      <c r="D68" s="46">
        <v>286000</v>
      </c>
      <c r="E68" s="46">
        <v>286000</v>
      </c>
    </row>
    <row r="69" spans="1:5" ht="15.75" x14ac:dyDescent="0.25">
      <c r="A69" s="52" t="s">
        <v>527</v>
      </c>
      <c r="B69" s="53"/>
      <c r="C69" s="54">
        <v>300</v>
      </c>
      <c r="D69" s="46">
        <v>19943000</v>
      </c>
      <c r="E69" s="46">
        <v>19943000</v>
      </c>
    </row>
    <row r="70" spans="1:5" ht="15.75" x14ac:dyDescent="0.25">
      <c r="A70" s="52" t="s">
        <v>340</v>
      </c>
      <c r="B70" s="53" t="s">
        <v>515</v>
      </c>
      <c r="C70" s="46"/>
      <c r="D70" s="46">
        <f t="shared" ref="D70:E70" si="23">D71+D72</f>
        <v>3200000</v>
      </c>
      <c r="E70" s="46">
        <f t="shared" si="23"/>
        <v>3200000</v>
      </c>
    </row>
    <row r="71" spans="1:5" ht="15.75" x14ac:dyDescent="0.25">
      <c r="A71" s="52" t="s">
        <v>528</v>
      </c>
      <c r="B71" s="53"/>
      <c r="C71" s="46">
        <v>200</v>
      </c>
      <c r="D71" s="46">
        <v>52700</v>
      </c>
      <c r="E71" s="46">
        <v>52700</v>
      </c>
    </row>
    <row r="72" spans="1:5" ht="15.75" x14ac:dyDescent="0.25">
      <c r="A72" s="52" t="s">
        <v>527</v>
      </c>
      <c r="B72" s="53"/>
      <c r="C72" s="46">
        <v>300</v>
      </c>
      <c r="D72" s="46">
        <v>3147300</v>
      </c>
      <c r="E72" s="46">
        <v>3147300</v>
      </c>
    </row>
    <row r="73" spans="1:5" ht="31.5" x14ac:dyDescent="0.25">
      <c r="A73" s="52" t="s">
        <v>238</v>
      </c>
      <c r="B73" s="53" t="s">
        <v>516</v>
      </c>
      <c r="C73" s="46"/>
      <c r="D73" s="46">
        <f t="shared" ref="D73:E73" si="24">D74+D75+D76</f>
        <v>4939800</v>
      </c>
      <c r="E73" s="46">
        <f t="shared" si="24"/>
        <v>4939800</v>
      </c>
    </row>
    <row r="74" spans="1:5" ht="47.25" x14ac:dyDescent="0.25">
      <c r="A74" s="52" t="s">
        <v>529</v>
      </c>
      <c r="B74" s="53"/>
      <c r="C74" s="46">
        <v>100</v>
      </c>
      <c r="D74" s="46">
        <v>4138560</v>
      </c>
      <c r="E74" s="46">
        <v>4138560</v>
      </c>
    </row>
    <row r="75" spans="1:5" ht="15.75" x14ac:dyDescent="0.25">
      <c r="A75" s="52" t="s">
        <v>528</v>
      </c>
      <c r="B75" s="53"/>
      <c r="C75" s="46">
        <v>200</v>
      </c>
      <c r="D75" s="46">
        <v>795242</v>
      </c>
      <c r="E75" s="46">
        <v>795242</v>
      </c>
    </row>
    <row r="76" spans="1:5" ht="15.75" x14ac:dyDescent="0.25">
      <c r="A76" s="52" t="s">
        <v>530</v>
      </c>
      <c r="B76" s="53"/>
      <c r="C76" s="46">
        <v>800</v>
      </c>
      <c r="D76" s="46">
        <v>5998</v>
      </c>
      <c r="E76" s="46">
        <v>5998</v>
      </c>
    </row>
    <row r="77" spans="1:5" ht="31.5" x14ac:dyDescent="0.25">
      <c r="A77" s="52" t="s">
        <v>341</v>
      </c>
      <c r="B77" s="53" t="s">
        <v>517</v>
      </c>
      <c r="C77" s="46"/>
      <c r="D77" s="46">
        <f t="shared" ref="D77:E77" si="25">D78+D79</f>
        <v>6400000</v>
      </c>
      <c r="E77" s="46">
        <f t="shared" si="25"/>
        <v>6400000</v>
      </c>
    </row>
    <row r="78" spans="1:5" ht="15.75" x14ac:dyDescent="0.25">
      <c r="A78" s="52" t="s">
        <v>528</v>
      </c>
      <c r="B78" s="53"/>
      <c r="C78" s="46">
        <v>200</v>
      </c>
      <c r="D78" s="46">
        <v>35000</v>
      </c>
      <c r="E78" s="46">
        <v>35000</v>
      </c>
    </row>
    <row r="79" spans="1:5" ht="15.75" x14ac:dyDescent="0.25">
      <c r="A79" s="52" t="s">
        <v>527</v>
      </c>
      <c r="B79" s="53"/>
      <c r="C79" s="46">
        <v>300</v>
      </c>
      <c r="D79" s="46">
        <v>6365000</v>
      </c>
      <c r="E79" s="46">
        <v>6365000</v>
      </c>
    </row>
    <row r="80" spans="1:5" ht="31.5" x14ac:dyDescent="0.25">
      <c r="A80" s="52" t="s">
        <v>497</v>
      </c>
      <c r="B80" s="53" t="s">
        <v>518</v>
      </c>
      <c r="C80" s="46"/>
      <c r="D80" s="46">
        <f t="shared" ref="D80:E80" si="26">D81+D82</f>
        <v>5539000</v>
      </c>
      <c r="E80" s="46">
        <f t="shared" si="26"/>
        <v>5539000</v>
      </c>
    </row>
    <row r="81" spans="1:5" ht="15.75" x14ac:dyDescent="0.25">
      <c r="A81" s="52" t="s">
        <v>528</v>
      </c>
      <c r="B81" s="53"/>
      <c r="C81" s="46">
        <v>200</v>
      </c>
      <c r="D81" s="46">
        <v>110000</v>
      </c>
      <c r="E81" s="46">
        <v>110000</v>
      </c>
    </row>
    <row r="82" spans="1:5" ht="15.75" x14ac:dyDescent="0.25">
      <c r="A82" s="52" t="s">
        <v>527</v>
      </c>
      <c r="B82" s="53"/>
      <c r="C82" s="46">
        <v>300</v>
      </c>
      <c r="D82" s="46">
        <v>5429000</v>
      </c>
      <c r="E82" s="46">
        <v>5429000</v>
      </c>
    </row>
    <row r="83" spans="1:5" ht="15.75" x14ac:dyDescent="0.25">
      <c r="A83" s="48" t="s">
        <v>475</v>
      </c>
      <c r="B83" s="49" t="s">
        <v>474</v>
      </c>
      <c r="C83" s="47"/>
      <c r="D83" s="47">
        <f t="shared" ref="D83:E84" si="27">D84</f>
        <v>38491468</v>
      </c>
      <c r="E83" s="47">
        <f t="shared" si="27"/>
        <v>38491468</v>
      </c>
    </row>
    <row r="84" spans="1:5" ht="47.25" x14ac:dyDescent="0.25">
      <c r="A84" s="52" t="s">
        <v>339</v>
      </c>
      <c r="B84" s="53" t="s">
        <v>506</v>
      </c>
      <c r="C84" s="46"/>
      <c r="D84" s="46">
        <f t="shared" si="27"/>
        <v>38491468</v>
      </c>
      <c r="E84" s="46">
        <f t="shared" si="27"/>
        <v>38491468</v>
      </c>
    </row>
    <row r="85" spans="1:5" ht="31.5" x14ac:dyDescent="0.25">
      <c r="A85" s="52" t="s">
        <v>526</v>
      </c>
      <c r="B85" s="53"/>
      <c r="C85" s="46">
        <v>600</v>
      </c>
      <c r="D85" s="46">
        <v>38491468</v>
      </c>
      <c r="E85" s="46">
        <v>38491468</v>
      </c>
    </row>
    <row r="86" spans="1:5" ht="31.5" x14ac:dyDescent="0.25">
      <c r="A86" s="48" t="s">
        <v>477</v>
      </c>
      <c r="B86" s="49" t="s">
        <v>476</v>
      </c>
      <c r="C86" s="47"/>
      <c r="D86" s="47">
        <f t="shared" ref="D86:E86" si="28">D87</f>
        <v>2045452</v>
      </c>
      <c r="E86" s="47">
        <f t="shared" si="28"/>
        <v>2045452</v>
      </c>
    </row>
    <row r="87" spans="1:5" ht="15.75" x14ac:dyDescent="0.25">
      <c r="A87" s="52" t="s">
        <v>297</v>
      </c>
      <c r="B87" s="53" t="s">
        <v>511</v>
      </c>
      <c r="C87" s="46"/>
      <c r="D87" s="46">
        <f t="shared" ref="D87:E87" si="29">D88+D89</f>
        <v>2045452</v>
      </c>
      <c r="E87" s="46">
        <f t="shared" si="29"/>
        <v>2045452</v>
      </c>
    </row>
    <row r="88" spans="1:5" ht="15.75" x14ac:dyDescent="0.25">
      <c r="A88" s="52" t="s">
        <v>528</v>
      </c>
      <c r="B88" s="53"/>
      <c r="C88" s="46">
        <v>200</v>
      </c>
      <c r="D88" s="46">
        <v>57252</v>
      </c>
      <c r="E88" s="46">
        <v>57252</v>
      </c>
    </row>
    <row r="89" spans="1:5" ht="15.75" x14ac:dyDescent="0.25">
      <c r="A89" s="52" t="s">
        <v>527</v>
      </c>
      <c r="B89" s="53"/>
      <c r="C89" s="46">
        <v>300</v>
      </c>
      <c r="D89" s="46">
        <v>1988200</v>
      </c>
      <c r="E89" s="46">
        <v>1988200</v>
      </c>
    </row>
    <row r="90" spans="1:5" ht="15.75" x14ac:dyDescent="0.25">
      <c r="A90" s="48" t="s">
        <v>481</v>
      </c>
      <c r="B90" s="49" t="s">
        <v>478</v>
      </c>
      <c r="C90" s="47"/>
      <c r="D90" s="47">
        <f t="shared" ref="D90:E91" si="30">D91</f>
        <v>20000</v>
      </c>
      <c r="E90" s="47">
        <f t="shared" si="30"/>
        <v>20000</v>
      </c>
    </row>
    <row r="91" spans="1:5" ht="15.75" x14ac:dyDescent="0.25">
      <c r="A91" s="48" t="s">
        <v>509</v>
      </c>
      <c r="B91" s="49" t="s">
        <v>510</v>
      </c>
      <c r="C91" s="46"/>
      <c r="D91" s="46">
        <f t="shared" si="30"/>
        <v>20000</v>
      </c>
      <c r="E91" s="46">
        <f t="shared" si="30"/>
        <v>20000</v>
      </c>
    </row>
    <row r="92" spans="1:5" ht="15.75" x14ac:dyDescent="0.25">
      <c r="A92" s="52" t="s">
        <v>528</v>
      </c>
      <c r="B92" s="49"/>
      <c r="C92" s="46">
        <v>200</v>
      </c>
      <c r="D92" s="46">
        <v>20000</v>
      </c>
      <c r="E92" s="46">
        <v>20000</v>
      </c>
    </row>
    <row r="93" spans="1:5" ht="15.75" x14ac:dyDescent="0.25">
      <c r="A93" s="48" t="s">
        <v>480</v>
      </c>
      <c r="B93" s="49" t="s">
        <v>479</v>
      </c>
      <c r="C93" s="47"/>
      <c r="D93" s="47">
        <f t="shared" ref="D93:E93" si="31">D94</f>
        <v>1200000</v>
      </c>
      <c r="E93" s="47">
        <f t="shared" si="31"/>
        <v>1200000</v>
      </c>
    </row>
    <row r="94" spans="1:5" ht="15.75" x14ac:dyDescent="0.25">
      <c r="A94" s="48" t="s">
        <v>507</v>
      </c>
      <c r="B94" s="49" t="s">
        <v>508</v>
      </c>
      <c r="C94" s="46"/>
      <c r="D94" s="46">
        <f t="shared" ref="D94:E94" si="32">D95+D96</f>
        <v>1200000</v>
      </c>
      <c r="E94" s="46">
        <f t="shared" si="32"/>
        <v>1200000</v>
      </c>
    </row>
    <row r="95" spans="1:5" ht="15.75" x14ac:dyDescent="0.25">
      <c r="A95" s="52" t="s">
        <v>528</v>
      </c>
      <c r="B95" s="49"/>
      <c r="C95" s="46">
        <v>200</v>
      </c>
      <c r="D95" s="46">
        <v>24000</v>
      </c>
      <c r="E95" s="46">
        <v>24000</v>
      </c>
    </row>
    <row r="96" spans="1:5" ht="15.75" x14ac:dyDescent="0.25">
      <c r="A96" s="52" t="s">
        <v>527</v>
      </c>
      <c r="B96" s="49"/>
      <c r="C96" s="46">
        <v>300</v>
      </c>
      <c r="D96" s="46">
        <v>1176000</v>
      </c>
      <c r="E96" s="46">
        <v>1176000</v>
      </c>
    </row>
    <row r="97" spans="1:5" ht="15.75" x14ac:dyDescent="0.25">
      <c r="A97" s="83" t="s">
        <v>342</v>
      </c>
      <c r="B97" s="84" t="s">
        <v>239</v>
      </c>
      <c r="C97" s="85"/>
      <c r="D97" s="85">
        <f>D98+D103</f>
        <v>1817250</v>
      </c>
      <c r="E97" s="85">
        <f>E98+E103</f>
        <v>1817250</v>
      </c>
    </row>
    <row r="98" spans="1:5" ht="15.75" x14ac:dyDescent="0.25">
      <c r="A98" s="48" t="s">
        <v>498</v>
      </c>
      <c r="B98" s="49" t="s">
        <v>240</v>
      </c>
      <c r="C98" s="55"/>
      <c r="D98" s="47">
        <f>D99+D101</f>
        <v>10556</v>
      </c>
      <c r="E98" s="47">
        <f>E99+E101</f>
        <v>10556</v>
      </c>
    </row>
    <row r="99" spans="1:5" ht="31.5" x14ac:dyDescent="0.25">
      <c r="A99" s="52" t="s">
        <v>551</v>
      </c>
      <c r="B99" s="53" t="s">
        <v>550</v>
      </c>
      <c r="C99" s="54"/>
      <c r="D99" s="54">
        <f>D100</f>
        <v>1056</v>
      </c>
      <c r="E99" s="54">
        <f>E100</f>
        <v>1056</v>
      </c>
    </row>
    <row r="100" spans="1:5" ht="15.75" x14ac:dyDescent="0.25">
      <c r="A100" s="52" t="s">
        <v>528</v>
      </c>
      <c r="B100" s="53"/>
      <c r="C100" s="46">
        <v>200</v>
      </c>
      <c r="D100" s="46">
        <f>378+678</f>
        <v>1056</v>
      </c>
      <c r="E100" s="46">
        <f>378+678</f>
        <v>1056</v>
      </c>
    </row>
    <row r="101" spans="1:5" ht="31.5" x14ac:dyDescent="0.25">
      <c r="A101" s="52" t="s">
        <v>343</v>
      </c>
      <c r="B101" s="53" t="s">
        <v>241</v>
      </c>
      <c r="C101" s="54"/>
      <c r="D101" s="56">
        <f>D102</f>
        <v>9500</v>
      </c>
      <c r="E101" s="56">
        <f>E102</f>
        <v>9500</v>
      </c>
    </row>
    <row r="102" spans="1:5" ht="15.75" x14ac:dyDescent="0.25">
      <c r="A102" s="52" t="s">
        <v>528</v>
      </c>
      <c r="B102" s="53"/>
      <c r="C102" s="54">
        <v>200</v>
      </c>
      <c r="D102" s="46">
        <f>3400+6100</f>
        <v>9500</v>
      </c>
      <c r="E102" s="46">
        <f>3400+6100</f>
        <v>9500</v>
      </c>
    </row>
    <row r="103" spans="1:5" ht="15.75" x14ac:dyDescent="0.25">
      <c r="A103" s="48" t="s">
        <v>499</v>
      </c>
      <c r="B103" s="49" t="s">
        <v>242</v>
      </c>
      <c r="C103" s="55"/>
      <c r="D103" s="47">
        <f>D104+D106+D108+D110</f>
        <v>1806694</v>
      </c>
      <c r="E103" s="47">
        <f>E104+E106+E108+E110</f>
        <v>1806694</v>
      </c>
    </row>
    <row r="104" spans="1:5" ht="31.5" x14ac:dyDescent="0.25">
      <c r="A104" s="52" t="s">
        <v>552</v>
      </c>
      <c r="B104" s="53" t="s">
        <v>553</v>
      </c>
      <c r="C104" s="54"/>
      <c r="D104" s="54">
        <f>D105</f>
        <v>12769</v>
      </c>
      <c r="E104" s="54">
        <f>E105</f>
        <v>12769</v>
      </c>
    </row>
    <row r="105" spans="1:5" ht="15.75" x14ac:dyDescent="0.25">
      <c r="A105" s="52" t="s">
        <v>527</v>
      </c>
      <c r="B105" s="53"/>
      <c r="C105" s="46">
        <v>300</v>
      </c>
      <c r="D105" s="46">
        <v>12769</v>
      </c>
      <c r="E105" s="46">
        <v>12769</v>
      </c>
    </row>
    <row r="106" spans="1:5" ht="31.5" x14ac:dyDescent="0.25">
      <c r="A106" s="52" t="s">
        <v>298</v>
      </c>
      <c r="B106" s="53" t="s">
        <v>243</v>
      </c>
      <c r="C106" s="54"/>
      <c r="D106" s="46">
        <f>D107</f>
        <v>114925</v>
      </c>
      <c r="E106" s="46">
        <f>E107</f>
        <v>114925</v>
      </c>
    </row>
    <row r="107" spans="1:5" ht="15.75" x14ac:dyDescent="0.25">
      <c r="A107" s="52" t="s">
        <v>527</v>
      </c>
      <c r="B107" s="53"/>
      <c r="C107" s="54">
        <v>300</v>
      </c>
      <c r="D107" s="46">
        <v>114925</v>
      </c>
      <c r="E107" s="46">
        <v>114925</v>
      </c>
    </row>
    <row r="108" spans="1:5" ht="47.25" x14ac:dyDescent="0.25">
      <c r="A108" s="52" t="s">
        <v>344</v>
      </c>
      <c r="B108" s="53" t="s">
        <v>244</v>
      </c>
      <c r="C108" s="54"/>
      <c r="D108" s="46">
        <f>D109</f>
        <v>1643000</v>
      </c>
      <c r="E108" s="46">
        <f>E109</f>
        <v>1643000</v>
      </c>
    </row>
    <row r="109" spans="1:5" ht="15.75" x14ac:dyDescent="0.25">
      <c r="A109" s="52" t="s">
        <v>527</v>
      </c>
      <c r="B109" s="53"/>
      <c r="C109" s="54">
        <v>300</v>
      </c>
      <c r="D109" s="46">
        <v>1643000</v>
      </c>
      <c r="E109" s="46">
        <v>1643000</v>
      </c>
    </row>
    <row r="110" spans="1:5" ht="31.5" x14ac:dyDescent="0.25">
      <c r="A110" s="52" t="s">
        <v>345</v>
      </c>
      <c r="B110" s="53" t="s">
        <v>245</v>
      </c>
      <c r="C110" s="54"/>
      <c r="D110" s="46">
        <f t="shared" ref="D110:E110" si="33">D111</f>
        <v>36000</v>
      </c>
      <c r="E110" s="46">
        <f t="shared" si="33"/>
        <v>36000</v>
      </c>
    </row>
    <row r="111" spans="1:5" ht="15.75" x14ac:dyDescent="0.25">
      <c r="A111" s="52" t="s">
        <v>527</v>
      </c>
      <c r="B111" s="53"/>
      <c r="C111" s="54">
        <v>300</v>
      </c>
      <c r="D111" s="46">
        <v>36000</v>
      </c>
      <c r="E111" s="46">
        <v>36000</v>
      </c>
    </row>
    <row r="112" spans="1:5" ht="31.5" x14ac:dyDescent="0.25">
      <c r="A112" s="83" t="s">
        <v>346</v>
      </c>
      <c r="B112" s="84" t="s">
        <v>396</v>
      </c>
      <c r="C112" s="85"/>
      <c r="D112" s="85">
        <f>D113+D116</f>
        <v>55000</v>
      </c>
      <c r="E112" s="85">
        <f>E113+E116</f>
        <v>55000</v>
      </c>
    </row>
    <row r="113" spans="1:5" ht="15.75" x14ac:dyDescent="0.25">
      <c r="A113" s="48" t="s">
        <v>488</v>
      </c>
      <c r="B113" s="49" t="s">
        <v>489</v>
      </c>
      <c r="C113" s="47"/>
      <c r="D113" s="47">
        <f t="shared" ref="D113:E113" si="34">D114</f>
        <v>5000</v>
      </c>
      <c r="E113" s="47">
        <f t="shared" si="34"/>
        <v>5000</v>
      </c>
    </row>
    <row r="114" spans="1:5" ht="31.5" x14ac:dyDescent="0.25">
      <c r="A114" s="52" t="s">
        <v>347</v>
      </c>
      <c r="B114" s="53" t="s">
        <v>490</v>
      </c>
      <c r="C114" s="46"/>
      <c r="D114" s="46">
        <f>D115</f>
        <v>5000</v>
      </c>
      <c r="E114" s="46">
        <f>E115</f>
        <v>5000</v>
      </c>
    </row>
    <row r="115" spans="1:5" ht="15.75" x14ac:dyDescent="0.25">
      <c r="A115" s="52" t="s">
        <v>528</v>
      </c>
      <c r="B115" s="53"/>
      <c r="C115" s="46">
        <v>200</v>
      </c>
      <c r="D115" s="46">
        <v>5000</v>
      </c>
      <c r="E115" s="46">
        <v>5000</v>
      </c>
    </row>
    <row r="116" spans="1:5" ht="31.5" x14ac:dyDescent="0.25">
      <c r="A116" s="48" t="s">
        <v>493</v>
      </c>
      <c r="B116" s="49" t="s">
        <v>492</v>
      </c>
      <c r="C116" s="47"/>
      <c r="D116" s="47">
        <f t="shared" ref="D116:E116" si="35">D117</f>
        <v>50000</v>
      </c>
      <c r="E116" s="47">
        <f t="shared" si="35"/>
        <v>50000</v>
      </c>
    </row>
    <row r="117" spans="1:5" ht="31.5" x14ac:dyDescent="0.25">
      <c r="A117" s="52" t="s">
        <v>347</v>
      </c>
      <c r="B117" s="53" t="s">
        <v>491</v>
      </c>
      <c r="C117" s="46"/>
      <c r="D117" s="46">
        <f>D118</f>
        <v>50000</v>
      </c>
      <c r="E117" s="46">
        <f>E118</f>
        <v>50000</v>
      </c>
    </row>
    <row r="118" spans="1:5" ht="31.5" x14ac:dyDescent="0.25">
      <c r="A118" s="52" t="s">
        <v>526</v>
      </c>
      <c r="B118" s="53"/>
      <c r="C118" s="46">
        <v>600</v>
      </c>
      <c r="D118" s="46">
        <v>50000</v>
      </c>
      <c r="E118" s="46">
        <v>50000</v>
      </c>
    </row>
    <row r="119" spans="1:5" ht="31.5" x14ac:dyDescent="0.25">
      <c r="A119" s="79" t="s">
        <v>375</v>
      </c>
      <c r="B119" s="78" t="s">
        <v>246</v>
      </c>
      <c r="C119" s="76"/>
      <c r="D119" s="77">
        <f t="shared" ref="D119:E122" si="36">D120</f>
        <v>100000</v>
      </c>
      <c r="E119" s="77">
        <f t="shared" si="36"/>
        <v>100000</v>
      </c>
    </row>
    <row r="120" spans="1:5" ht="39" customHeight="1" x14ac:dyDescent="0.25">
      <c r="A120" s="87" t="s">
        <v>558</v>
      </c>
      <c r="B120" s="84" t="s">
        <v>247</v>
      </c>
      <c r="C120" s="73"/>
      <c r="D120" s="85">
        <f t="shared" si="36"/>
        <v>100000</v>
      </c>
      <c r="E120" s="85">
        <f t="shared" si="36"/>
        <v>100000</v>
      </c>
    </row>
    <row r="121" spans="1:5" ht="15.75" x14ac:dyDescent="0.25">
      <c r="A121" s="57" t="s">
        <v>419</v>
      </c>
      <c r="B121" s="49" t="s">
        <v>248</v>
      </c>
      <c r="C121" s="46"/>
      <c r="D121" s="47">
        <f t="shared" si="36"/>
        <v>100000</v>
      </c>
      <c r="E121" s="47">
        <f t="shared" si="36"/>
        <v>100000</v>
      </c>
    </row>
    <row r="122" spans="1:5" ht="15.75" x14ac:dyDescent="0.25">
      <c r="A122" s="58" t="s">
        <v>374</v>
      </c>
      <c r="B122" s="53" t="s">
        <v>420</v>
      </c>
      <c r="C122" s="46"/>
      <c r="D122" s="46">
        <f t="shared" si="36"/>
        <v>100000</v>
      </c>
      <c r="E122" s="46">
        <f t="shared" si="36"/>
        <v>100000</v>
      </c>
    </row>
    <row r="123" spans="1:5" ht="15.75" x14ac:dyDescent="0.25">
      <c r="A123" s="52" t="s">
        <v>528</v>
      </c>
      <c r="B123" s="53"/>
      <c r="C123" s="46">
        <v>200</v>
      </c>
      <c r="D123" s="46">
        <v>100000</v>
      </c>
      <c r="E123" s="46">
        <v>100000</v>
      </c>
    </row>
    <row r="124" spans="1:5" ht="31.5" x14ac:dyDescent="0.25">
      <c r="A124" s="74" t="s">
        <v>348</v>
      </c>
      <c r="B124" s="78" t="s">
        <v>249</v>
      </c>
      <c r="C124" s="76"/>
      <c r="D124" s="77">
        <f t="shared" ref="D124:E124" si="37">D125+D129</f>
        <v>102860</v>
      </c>
      <c r="E124" s="77">
        <f t="shared" si="37"/>
        <v>102860</v>
      </c>
    </row>
    <row r="125" spans="1:5" ht="31.5" x14ac:dyDescent="0.25">
      <c r="A125" s="83" t="s">
        <v>349</v>
      </c>
      <c r="B125" s="84" t="s">
        <v>250</v>
      </c>
      <c r="C125" s="73"/>
      <c r="D125" s="85">
        <f t="shared" ref="D125:E127" si="38">D126</f>
        <v>10000</v>
      </c>
      <c r="E125" s="85">
        <f t="shared" si="38"/>
        <v>10000</v>
      </c>
    </row>
    <row r="126" spans="1:5" ht="31.5" x14ac:dyDescent="0.25">
      <c r="A126" s="48" t="s">
        <v>421</v>
      </c>
      <c r="B126" s="49" t="s">
        <v>251</v>
      </c>
      <c r="C126" s="46"/>
      <c r="D126" s="47">
        <f t="shared" si="38"/>
        <v>10000</v>
      </c>
      <c r="E126" s="47">
        <f t="shared" si="38"/>
        <v>10000</v>
      </c>
    </row>
    <row r="127" spans="1:5" ht="15.75" x14ac:dyDescent="0.25">
      <c r="A127" s="52" t="s">
        <v>350</v>
      </c>
      <c r="B127" s="53" t="s">
        <v>557</v>
      </c>
      <c r="C127" s="46"/>
      <c r="D127" s="46">
        <f t="shared" si="38"/>
        <v>10000</v>
      </c>
      <c r="E127" s="46">
        <f t="shared" si="38"/>
        <v>10000</v>
      </c>
    </row>
    <row r="128" spans="1:5" ht="15.75" x14ac:dyDescent="0.25">
      <c r="A128" s="52" t="s">
        <v>528</v>
      </c>
      <c r="B128" s="53"/>
      <c r="C128" s="46">
        <v>200</v>
      </c>
      <c r="D128" s="46">
        <v>10000</v>
      </c>
      <c r="E128" s="46">
        <v>10000</v>
      </c>
    </row>
    <row r="129" spans="1:5" ht="31.5" x14ac:dyDescent="0.25">
      <c r="A129" s="83" t="s">
        <v>10</v>
      </c>
      <c r="B129" s="84" t="s">
        <v>252</v>
      </c>
      <c r="C129" s="73"/>
      <c r="D129" s="85">
        <f t="shared" ref="D129:E129" si="39">D131+D133</f>
        <v>92860</v>
      </c>
      <c r="E129" s="85">
        <f t="shared" si="39"/>
        <v>92860</v>
      </c>
    </row>
    <row r="130" spans="1:5" ht="15.75" x14ac:dyDescent="0.25">
      <c r="A130" s="48" t="s">
        <v>454</v>
      </c>
      <c r="B130" s="59" t="s">
        <v>253</v>
      </c>
      <c r="C130" s="54"/>
      <c r="D130" s="47">
        <f t="shared" ref="D130:E131" si="40">D131</f>
        <v>9286</v>
      </c>
      <c r="E130" s="47">
        <f t="shared" si="40"/>
        <v>9286</v>
      </c>
    </row>
    <row r="131" spans="1:5" ht="31.5" x14ac:dyDescent="0.25">
      <c r="A131" s="52" t="s">
        <v>554</v>
      </c>
      <c r="B131" s="60" t="s">
        <v>555</v>
      </c>
      <c r="C131" s="54"/>
      <c r="D131" s="54">
        <f t="shared" si="40"/>
        <v>9286</v>
      </c>
      <c r="E131" s="54">
        <f t="shared" si="40"/>
        <v>9286</v>
      </c>
    </row>
    <row r="132" spans="1:5" ht="31.5" x14ac:dyDescent="0.25">
      <c r="A132" s="52" t="s">
        <v>526</v>
      </c>
      <c r="B132" s="60"/>
      <c r="C132" s="54">
        <v>600</v>
      </c>
      <c r="D132" s="46">
        <v>9286</v>
      </c>
      <c r="E132" s="46">
        <v>9286</v>
      </c>
    </row>
    <row r="133" spans="1:5" ht="31.5" x14ac:dyDescent="0.25">
      <c r="A133" s="61" t="s">
        <v>456</v>
      </c>
      <c r="B133" s="70" t="s">
        <v>455</v>
      </c>
      <c r="C133" s="54"/>
      <c r="D133" s="46">
        <f t="shared" ref="D133:E133" si="41">D134</f>
        <v>83574</v>
      </c>
      <c r="E133" s="46">
        <f t="shared" si="41"/>
        <v>83574</v>
      </c>
    </row>
    <row r="134" spans="1:5" ht="31.5" x14ac:dyDescent="0.25">
      <c r="A134" s="52" t="s">
        <v>526</v>
      </c>
      <c r="B134" s="60"/>
      <c r="C134" s="54">
        <v>600</v>
      </c>
      <c r="D134" s="46">
        <v>83574</v>
      </c>
      <c r="E134" s="46">
        <v>83574</v>
      </c>
    </row>
    <row r="135" spans="1:5" ht="47.25" x14ac:dyDescent="0.25">
      <c r="A135" s="74" t="s">
        <v>351</v>
      </c>
      <c r="B135" s="78" t="s">
        <v>254</v>
      </c>
      <c r="C135" s="76"/>
      <c r="D135" s="77">
        <f t="shared" ref="D135:E135" si="42">D136+D140</f>
        <v>980000</v>
      </c>
      <c r="E135" s="77">
        <f t="shared" si="42"/>
        <v>980000</v>
      </c>
    </row>
    <row r="136" spans="1:5" ht="31.5" x14ac:dyDescent="0.25">
      <c r="A136" s="83" t="s">
        <v>352</v>
      </c>
      <c r="B136" s="84" t="s">
        <v>255</v>
      </c>
      <c r="C136" s="85"/>
      <c r="D136" s="85">
        <f t="shared" ref="D136:E138" si="43">D137</f>
        <v>30000</v>
      </c>
      <c r="E136" s="85">
        <f t="shared" si="43"/>
        <v>30000</v>
      </c>
    </row>
    <row r="137" spans="1:5" ht="47.25" x14ac:dyDescent="0.25">
      <c r="A137" s="48" t="s">
        <v>422</v>
      </c>
      <c r="B137" s="49" t="s">
        <v>412</v>
      </c>
      <c r="C137" s="47"/>
      <c r="D137" s="47">
        <f t="shared" si="43"/>
        <v>30000</v>
      </c>
      <c r="E137" s="47">
        <f t="shared" si="43"/>
        <v>30000</v>
      </c>
    </row>
    <row r="138" spans="1:5" ht="15.75" x14ac:dyDescent="0.25">
      <c r="A138" s="52" t="s">
        <v>353</v>
      </c>
      <c r="B138" s="53" t="s">
        <v>458</v>
      </c>
      <c r="C138" s="46"/>
      <c r="D138" s="46">
        <f t="shared" si="43"/>
        <v>30000</v>
      </c>
      <c r="E138" s="46">
        <f t="shared" si="43"/>
        <v>30000</v>
      </c>
    </row>
    <row r="139" spans="1:5" ht="15.75" x14ac:dyDescent="0.25">
      <c r="A139" s="52" t="s">
        <v>528</v>
      </c>
      <c r="B139" s="53"/>
      <c r="C139" s="46">
        <v>200</v>
      </c>
      <c r="D139" s="46">
        <v>30000</v>
      </c>
      <c r="E139" s="46">
        <v>30000</v>
      </c>
    </row>
    <row r="140" spans="1:5" ht="15.75" x14ac:dyDescent="0.25">
      <c r="A140" s="83" t="s">
        <v>354</v>
      </c>
      <c r="B140" s="84" t="s">
        <v>256</v>
      </c>
      <c r="C140" s="73"/>
      <c r="D140" s="85">
        <f t="shared" ref="D140:E141" si="44">D141</f>
        <v>950000</v>
      </c>
      <c r="E140" s="85">
        <f t="shared" si="44"/>
        <v>950000</v>
      </c>
    </row>
    <row r="141" spans="1:5" ht="31.5" x14ac:dyDescent="0.25">
      <c r="A141" s="48" t="s">
        <v>424</v>
      </c>
      <c r="B141" s="49" t="s">
        <v>423</v>
      </c>
      <c r="C141" s="46"/>
      <c r="D141" s="47">
        <f t="shared" si="44"/>
        <v>950000</v>
      </c>
      <c r="E141" s="47">
        <f t="shared" si="44"/>
        <v>950000</v>
      </c>
    </row>
    <row r="142" spans="1:5" ht="31.5" x14ac:dyDescent="0.25">
      <c r="A142" s="52" t="s">
        <v>355</v>
      </c>
      <c r="B142" s="53" t="s">
        <v>457</v>
      </c>
      <c r="C142" s="46"/>
      <c r="D142" s="46">
        <f t="shared" ref="D142:E142" si="45">D143+D144</f>
        <v>950000</v>
      </c>
      <c r="E142" s="46">
        <f t="shared" si="45"/>
        <v>950000</v>
      </c>
    </row>
    <row r="143" spans="1:5" ht="47.25" x14ac:dyDescent="0.25">
      <c r="A143" s="52" t="s">
        <v>529</v>
      </c>
      <c r="B143" s="53"/>
      <c r="C143" s="46">
        <v>100</v>
      </c>
      <c r="D143" s="46">
        <v>950000</v>
      </c>
      <c r="E143" s="46">
        <v>950000</v>
      </c>
    </row>
    <row r="144" spans="1:5" ht="15.75" hidden="1" x14ac:dyDescent="0.25">
      <c r="A144" s="52" t="s">
        <v>528</v>
      </c>
      <c r="B144" s="53"/>
      <c r="C144" s="46">
        <v>200</v>
      </c>
      <c r="D144" s="46"/>
      <c r="E144" s="46"/>
    </row>
    <row r="145" spans="1:5" ht="31.5" x14ac:dyDescent="0.25">
      <c r="A145" s="74" t="s">
        <v>356</v>
      </c>
      <c r="B145" s="78" t="s">
        <v>257</v>
      </c>
      <c r="C145" s="76"/>
      <c r="D145" s="77">
        <f>D146+D163</f>
        <v>9572000</v>
      </c>
      <c r="E145" s="77">
        <f>E146+E163</f>
        <v>9200000</v>
      </c>
    </row>
    <row r="146" spans="1:5" ht="31.5" x14ac:dyDescent="0.25">
      <c r="A146" s="83" t="s">
        <v>357</v>
      </c>
      <c r="B146" s="84" t="s">
        <v>258</v>
      </c>
      <c r="C146" s="73"/>
      <c r="D146" s="73">
        <f>D147+D150+D153+D156+D159</f>
        <v>9472000</v>
      </c>
      <c r="E146" s="73">
        <f>E147+E150+E153+E156+E159</f>
        <v>9100000</v>
      </c>
    </row>
    <row r="147" spans="1:5" ht="15.75" x14ac:dyDescent="0.25">
      <c r="A147" s="48" t="s">
        <v>262</v>
      </c>
      <c r="B147" s="49" t="s">
        <v>259</v>
      </c>
      <c r="C147" s="46"/>
      <c r="D147" s="47">
        <f>D148</f>
        <v>3877700</v>
      </c>
      <c r="E147" s="47">
        <f>E148</f>
        <v>3877700</v>
      </c>
    </row>
    <row r="148" spans="1:5" ht="15.75" x14ac:dyDescent="0.25">
      <c r="A148" s="52" t="s">
        <v>559</v>
      </c>
      <c r="B148" s="53" t="s">
        <v>560</v>
      </c>
      <c r="C148" s="46"/>
      <c r="D148" s="46">
        <f t="shared" ref="D148:E148" si="46">D149</f>
        <v>3877700</v>
      </c>
      <c r="E148" s="46">
        <f t="shared" si="46"/>
        <v>3877700</v>
      </c>
    </row>
    <row r="149" spans="1:5" ht="31.5" x14ac:dyDescent="0.25">
      <c r="A149" s="52" t="s">
        <v>526</v>
      </c>
      <c r="B149" s="53"/>
      <c r="C149" s="46">
        <v>600</v>
      </c>
      <c r="D149" s="46">
        <v>3877700</v>
      </c>
      <c r="E149" s="46">
        <v>3877700</v>
      </c>
    </row>
    <row r="150" spans="1:5" ht="15.75" x14ac:dyDescent="0.25">
      <c r="A150" s="48" t="s">
        <v>263</v>
      </c>
      <c r="B150" s="49" t="s">
        <v>260</v>
      </c>
      <c r="C150" s="46"/>
      <c r="D150" s="47">
        <f>D151</f>
        <v>1217423</v>
      </c>
      <c r="E150" s="47">
        <f>E151</f>
        <v>1217423</v>
      </c>
    </row>
    <row r="151" spans="1:5" ht="15.75" x14ac:dyDescent="0.25">
      <c r="A151" s="52" t="s">
        <v>559</v>
      </c>
      <c r="B151" s="53" t="s">
        <v>561</v>
      </c>
      <c r="C151" s="46"/>
      <c r="D151" s="46">
        <f t="shared" ref="D151:E151" si="47">D152</f>
        <v>1217423</v>
      </c>
      <c r="E151" s="46">
        <f t="shared" si="47"/>
        <v>1217423</v>
      </c>
    </row>
    <row r="152" spans="1:5" ht="31.5" x14ac:dyDescent="0.25">
      <c r="A152" s="52" t="s">
        <v>526</v>
      </c>
      <c r="B152" s="53"/>
      <c r="C152" s="46">
        <v>600</v>
      </c>
      <c r="D152" s="46">
        <v>1217423</v>
      </c>
      <c r="E152" s="46">
        <v>1217423</v>
      </c>
    </row>
    <row r="153" spans="1:5" ht="15.75" x14ac:dyDescent="0.25">
      <c r="A153" s="48" t="s">
        <v>425</v>
      </c>
      <c r="B153" s="49" t="s">
        <v>261</v>
      </c>
      <c r="C153" s="46"/>
      <c r="D153" s="47">
        <f t="shared" ref="D153:E154" si="48">D154</f>
        <v>2844715</v>
      </c>
      <c r="E153" s="47">
        <f t="shared" si="48"/>
        <v>2442715</v>
      </c>
    </row>
    <row r="154" spans="1:5" ht="15.75" x14ac:dyDescent="0.25">
      <c r="A154" s="52" t="s">
        <v>358</v>
      </c>
      <c r="B154" s="53" t="s">
        <v>482</v>
      </c>
      <c r="C154" s="46"/>
      <c r="D154" s="46">
        <f t="shared" si="48"/>
        <v>2844715</v>
      </c>
      <c r="E154" s="46">
        <f t="shared" si="48"/>
        <v>2442715</v>
      </c>
    </row>
    <row r="155" spans="1:5" ht="31.5" x14ac:dyDescent="0.25">
      <c r="A155" s="52" t="s">
        <v>526</v>
      </c>
      <c r="B155" s="53"/>
      <c r="C155" s="46">
        <v>600</v>
      </c>
      <c r="D155" s="46">
        <v>2844715</v>
      </c>
      <c r="E155" s="46">
        <v>2442715</v>
      </c>
    </row>
    <row r="156" spans="1:5" ht="15.75" x14ac:dyDescent="0.25">
      <c r="A156" s="48" t="s">
        <v>484</v>
      </c>
      <c r="B156" s="49" t="s">
        <v>483</v>
      </c>
      <c r="C156" s="46"/>
      <c r="D156" s="47">
        <f>D157</f>
        <v>1432162</v>
      </c>
      <c r="E156" s="47">
        <f>E157</f>
        <v>1462162</v>
      </c>
    </row>
    <row r="157" spans="1:5" ht="15.75" x14ac:dyDescent="0.25">
      <c r="A157" s="52" t="s">
        <v>559</v>
      </c>
      <c r="B157" s="53" t="s">
        <v>562</v>
      </c>
      <c r="C157" s="46"/>
      <c r="D157" s="46">
        <f t="shared" ref="D157:E157" si="49">D158</f>
        <v>1432162</v>
      </c>
      <c r="E157" s="46">
        <f t="shared" si="49"/>
        <v>1462162</v>
      </c>
    </row>
    <row r="158" spans="1:5" ht="31.5" x14ac:dyDescent="0.25">
      <c r="A158" s="52" t="s">
        <v>526</v>
      </c>
      <c r="B158" s="53"/>
      <c r="C158" s="46">
        <v>600</v>
      </c>
      <c r="D158" s="46">
        <v>1432162</v>
      </c>
      <c r="E158" s="46">
        <v>1462162</v>
      </c>
    </row>
    <row r="159" spans="1:5" ht="15.75" x14ac:dyDescent="0.25">
      <c r="A159" s="48" t="s">
        <v>106</v>
      </c>
      <c r="B159" s="49" t="s">
        <v>485</v>
      </c>
      <c r="C159" s="46"/>
      <c r="D159" s="46">
        <f t="shared" ref="D159:E160" si="50">D160</f>
        <v>100000</v>
      </c>
      <c r="E159" s="46">
        <f t="shared" si="50"/>
        <v>100000</v>
      </c>
    </row>
    <row r="160" spans="1:5" ht="15.75" x14ac:dyDescent="0.25">
      <c r="A160" s="52" t="s">
        <v>487</v>
      </c>
      <c r="B160" s="53" t="s">
        <v>486</v>
      </c>
      <c r="C160" s="46"/>
      <c r="D160" s="46">
        <f t="shared" si="50"/>
        <v>100000</v>
      </c>
      <c r="E160" s="46">
        <f t="shared" si="50"/>
        <v>100000</v>
      </c>
    </row>
    <row r="161" spans="1:5" ht="31.5" x14ac:dyDescent="0.25">
      <c r="A161" s="52" t="s">
        <v>526</v>
      </c>
      <c r="B161" s="53"/>
      <c r="C161" s="46">
        <v>600</v>
      </c>
      <c r="D161" s="46">
        <v>100000</v>
      </c>
      <c r="E161" s="46">
        <v>100000</v>
      </c>
    </row>
    <row r="162" spans="1:5" ht="31.5" x14ac:dyDescent="0.25">
      <c r="A162" s="83" t="s">
        <v>359</v>
      </c>
      <c r="B162" s="84" t="s">
        <v>397</v>
      </c>
      <c r="C162" s="73"/>
      <c r="D162" s="85">
        <f t="shared" ref="D162:E164" si="51">D163</f>
        <v>100000</v>
      </c>
      <c r="E162" s="85">
        <f t="shared" si="51"/>
        <v>100000</v>
      </c>
    </row>
    <row r="163" spans="1:5" ht="15.75" x14ac:dyDescent="0.25">
      <c r="A163" s="48" t="s">
        <v>426</v>
      </c>
      <c r="B163" s="49" t="s">
        <v>414</v>
      </c>
      <c r="C163" s="46"/>
      <c r="D163" s="47">
        <f t="shared" si="51"/>
        <v>100000</v>
      </c>
      <c r="E163" s="47">
        <f t="shared" si="51"/>
        <v>100000</v>
      </c>
    </row>
    <row r="164" spans="1:5" ht="15.75" x14ac:dyDescent="0.25">
      <c r="A164" s="52" t="s">
        <v>360</v>
      </c>
      <c r="B164" s="53" t="s">
        <v>429</v>
      </c>
      <c r="C164" s="46"/>
      <c r="D164" s="46">
        <f t="shared" si="51"/>
        <v>100000</v>
      </c>
      <c r="E164" s="46">
        <f t="shared" si="51"/>
        <v>100000</v>
      </c>
    </row>
    <row r="165" spans="1:5" ht="31.5" x14ac:dyDescent="0.25">
      <c r="A165" s="52" t="s">
        <v>526</v>
      </c>
      <c r="B165" s="53"/>
      <c r="C165" s="46">
        <v>600</v>
      </c>
      <c r="D165" s="46">
        <v>100000</v>
      </c>
      <c r="E165" s="46">
        <v>100000</v>
      </c>
    </row>
    <row r="166" spans="1:5" ht="31.5" x14ac:dyDescent="0.25">
      <c r="A166" s="74" t="s">
        <v>361</v>
      </c>
      <c r="B166" s="78" t="s">
        <v>264</v>
      </c>
      <c r="C166" s="76"/>
      <c r="D166" s="77">
        <f>D167</f>
        <v>400000</v>
      </c>
      <c r="E166" s="77">
        <f>E167</f>
        <v>400000</v>
      </c>
    </row>
    <row r="167" spans="1:5" ht="31.5" x14ac:dyDescent="0.25">
      <c r="A167" s="83" t="s">
        <v>362</v>
      </c>
      <c r="B167" s="84" t="s">
        <v>265</v>
      </c>
      <c r="C167" s="73"/>
      <c r="D167" s="85">
        <f t="shared" ref="D167:E168" si="52">D168</f>
        <v>400000</v>
      </c>
      <c r="E167" s="85">
        <f t="shared" si="52"/>
        <v>400000</v>
      </c>
    </row>
    <row r="168" spans="1:5" ht="15.75" x14ac:dyDescent="0.25">
      <c r="A168" s="48" t="s">
        <v>267</v>
      </c>
      <c r="B168" s="49" t="s">
        <v>266</v>
      </c>
      <c r="C168" s="46"/>
      <c r="D168" s="47">
        <f t="shared" si="52"/>
        <v>400000</v>
      </c>
      <c r="E168" s="47">
        <f t="shared" si="52"/>
        <v>400000</v>
      </c>
    </row>
    <row r="169" spans="1:5" ht="15.75" x14ac:dyDescent="0.25">
      <c r="A169" s="52" t="s">
        <v>363</v>
      </c>
      <c r="B169" s="53" t="s">
        <v>428</v>
      </c>
      <c r="C169" s="46"/>
      <c r="D169" s="46">
        <f t="shared" ref="D169:E169" si="53">D170+D171</f>
        <v>400000</v>
      </c>
      <c r="E169" s="46">
        <f t="shared" si="53"/>
        <v>400000</v>
      </c>
    </row>
    <row r="170" spans="1:5" ht="15.75" x14ac:dyDescent="0.25">
      <c r="A170" s="52" t="s">
        <v>528</v>
      </c>
      <c r="B170" s="53"/>
      <c r="C170" s="46">
        <v>200</v>
      </c>
      <c r="D170" s="46">
        <v>308000</v>
      </c>
      <c r="E170" s="46">
        <v>308000</v>
      </c>
    </row>
    <row r="171" spans="1:5" ht="15.75" x14ac:dyDescent="0.25">
      <c r="A171" s="52" t="s">
        <v>530</v>
      </c>
      <c r="B171" s="53"/>
      <c r="C171" s="46">
        <v>800</v>
      </c>
      <c r="D171" s="46">
        <v>92000</v>
      </c>
      <c r="E171" s="46">
        <v>92000</v>
      </c>
    </row>
    <row r="172" spans="1:5" ht="31.5" x14ac:dyDescent="0.25">
      <c r="A172" s="74" t="s">
        <v>364</v>
      </c>
      <c r="B172" s="78" t="s">
        <v>268</v>
      </c>
      <c r="C172" s="76"/>
      <c r="D172" s="77">
        <f>D173</f>
        <v>683800</v>
      </c>
      <c r="E172" s="77">
        <f>E173</f>
        <v>685800</v>
      </c>
    </row>
    <row r="173" spans="1:5" ht="31.5" x14ac:dyDescent="0.25">
      <c r="A173" s="83" t="s">
        <v>563</v>
      </c>
      <c r="B173" s="84" t="s">
        <v>269</v>
      </c>
      <c r="C173" s="73"/>
      <c r="D173" s="85">
        <f t="shared" ref="D173:E173" si="54">D174</f>
        <v>683800</v>
      </c>
      <c r="E173" s="85">
        <f t="shared" si="54"/>
        <v>685800</v>
      </c>
    </row>
    <row r="174" spans="1:5" ht="15.75" x14ac:dyDescent="0.25">
      <c r="A174" s="48" t="s">
        <v>427</v>
      </c>
      <c r="B174" s="49" t="s">
        <v>270</v>
      </c>
      <c r="C174" s="46"/>
      <c r="D174" s="47">
        <f>D175+D177</f>
        <v>683800</v>
      </c>
      <c r="E174" s="47">
        <f>E175+E177</f>
        <v>685800</v>
      </c>
    </row>
    <row r="175" spans="1:5" ht="44.25" customHeight="1" x14ac:dyDescent="0.25">
      <c r="A175" s="52" t="s">
        <v>556</v>
      </c>
      <c r="B175" s="53" t="s">
        <v>430</v>
      </c>
      <c r="C175" s="46"/>
      <c r="D175" s="46">
        <f t="shared" ref="D175:E175" si="55">D176</f>
        <v>483800</v>
      </c>
      <c r="E175" s="46">
        <f t="shared" si="55"/>
        <v>485800</v>
      </c>
    </row>
    <row r="176" spans="1:5" ht="15.75" x14ac:dyDescent="0.25">
      <c r="A176" s="52" t="s">
        <v>530</v>
      </c>
      <c r="B176" s="53"/>
      <c r="C176" s="46">
        <v>800</v>
      </c>
      <c r="D176" s="46">
        <v>483800</v>
      </c>
      <c r="E176" s="46">
        <v>485800</v>
      </c>
    </row>
    <row r="177" spans="1:5" ht="15.75" x14ac:dyDescent="0.25">
      <c r="A177" s="52" t="s">
        <v>365</v>
      </c>
      <c r="B177" s="53" t="s">
        <v>431</v>
      </c>
      <c r="C177" s="46"/>
      <c r="D177" s="46">
        <f t="shared" ref="D177:E177" si="56">D178</f>
        <v>200000</v>
      </c>
      <c r="E177" s="46">
        <f t="shared" si="56"/>
        <v>200000</v>
      </c>
    </row>
    <row r="178" spans="1:5" ht="15.75" x14ac:dyDescent="0.25">
      <c r="A178" s="52" t="s">
        <v>530</v>
      </c>
      <c r="B178" s="53"/>
      <c r="C178" s="46">
        <v>800</v>
      </c>
      <c r="D178" s="46">
        <v>200000</v>
      </c>
      <c r="E178" s="46">
        <v>200000</v>
      </c>
    </row>
    <row r="179" spans="1:5" ht="31.5" x14ac:dyDescent="0.25">
      <c r="A179" s="74" t="s">
        <v>366</v>
      </c>
      <c r="B179" s="78" t="s">
        <v>271</v>
      </c>
      <c r="C179" s="76"/>
      <c r="D179" s="77">
        <f t="shared" ref="D179:E179" si="57">D180</f>
        <v>80000</v>
      </c>
      <c r="E179" s="77">
        <f t="shared" si="57"/>
        <v>80000</v>
      </c>
    </row>
    <row r="180" spans="1:5" ht="31.5" x14ac:dyDescent="0.25">
      <c r="A180" s="83" t="s">
        <v>367</v>
      </c>
      <c r="B180" s="84" t="s">
        <v>398</v>
      </c>
      <c r="C180" s="73"/>
      <c r="D180" s="85">
        <f>D181</f>
        <v>80000</v>
      </c>
      <c r="E180" s="85">
        <f>E181</f>
        <v>80000</v>
      </c>
    </row>
    <row r="181" spans="1:5" ht="15.75" x14ac:dyDescent="0.25">
      <c r="A181" s="48" t="s">
        <v>273</v>
      </c>
      <c r="B181" s="49" t="s">
        <v>272</v>
      </c>
      <c r="C181" s="46"/>
      <c r="D181" s="47">
        <f t="shared" ref="D181:E182" si="58">D182</f>
        <v>80000</v>
      </c>
      <c r="E181" s="47">
        <f t="shared" si="58"/>
        <v>80000</v>
      </c>
    </row>
    <row r="182" spans="1:5" ht="31.5" x14ac:dyDescent="0.25">
      <c r="A182" s="52" t="s">
        <v>299</v>
      </c>
      <c r="B182" s="53" t="s">
        <v>432</v>
      </c>
      <c r="C182" s="46"/>
      <c r="D182" s="46">
        <f t="shared" si="58"/>
        <v>80000</v>
      </c>
      <c r="E182" s="46">
        <f t="shared" si="58"/>
        <v>80000</v>
      </c>
    </row>
    <row r="183" spans="1:5" ht="15.75" x14ac:dyDescent="0.25">
      <c r="A183" s="52" t="s">
        <v>530</v>
      </c>
      <c r="B183" s="53"/>
      <c r="C183" s="46">
        <v>800</v>
      </c>
      <c r="D183" s="46">
        <v>80000</v>
      </c>
      <c r="E183" s="46">
        <v>80000</v>
      </c>
    </row>
    <row r="184" spans="1:5" ht="15.75" x14ac:dyDescent="0.25">
      <c r="A184" s="74" t="s">
        <v>368</v>
      </c>
      <c r="B184" s="78" t="s">
        <v>399</v>
      </c>
      <c r="C184" s="76"/>
      <c r="D184" s="77">
        <f>D185+D189+D194+D199</f>
        <v>3700000</v>
      </c>
      <c r="E184" s="77">
        <f>E185+E189+E194+E199</f>
        <v>3700000</v>
      </c>
    </row>
    <row r="185" spans="1:5" ht="31.5" x14ac:dyDescent="0.25">
      <c r="A185" s="83" t="s">
        <v>369</v>
      </c>
      <c r="B185" s="84" t="s">
        <v>400</v>
      </c>
      <c r="C185" s="73"/>
      <c r="D185" s="85">
        <f>D186</f>
        <v>50000</v>
      </c>
      <c r="E185" s="85">
        <f>E186</f>
        <v>50000</v>
      </c>
    </row>
    <row r="186" spans="1:5" ht="15.75" x14ac:dyDescent="0.25">
      <c r="A186" s="48" t="s">
        <v>433</v>
      </c>
      <c r="B186" s="49" t="s">
        <v>415</v>
      </c>
      <c r="C186" s="46"/>
      <c r="D186" s="47">
        <f t="shared" ref="D186:E187" si="59">D187</f>
        <v>50000</v>
      </c>
      <c r="E186" s="47">
        <f t="shared" si="59"/>
        <v>50000</v>
      </c>
    </row>
    <row r="187" spans="1:5" ht="15.75" x14ac:dyDescent="0.25">
      <c r="A187" s="52" t="s">
        <v>370</v>
      </c>
      <c r="B187" s="53" t="s">
        <v>443</v>
      </c>
      <c r="C187" s="46"/>
      <c r="D187" s="46">
        <f t="shared" si="59"/>
        <v>50000</v>
      </c>
      <c r="E187" s="46">
        <f t="shared" si="59"/>
        <v>50000</v>
      </c>
    </row>
    <row r="188" spans="1:5" ht="15.75" x14ac:dyDescent="0.25">
      <c r="A188" s="52" t="s">
        <v>528</v>
      </c>
      <c r="B188" s="53"/>
      <c r="C188" s="46">
        <v>200</v>
      </c>
      <c r="D188" s="46">
        <v>50000</v>
      </c>
      <c r="E188" s="46">
        <v>50000</v>
      </c>
    </row>
    <row r="189" spans="1:5" ht="31.5" x14ac:dyDescent="0.25">
      <c r="A189" s="83" t="s">
        <v>371</v>
      </c>
      <c r="B189" s="84" t="s">
        <v>401</v>
      </c>
      <c r="C189" s="73"/>
      <c r="D189" s="85">
        <f t="shared" ref="D189:E190" si="60">D190</f>
        <v>150000</v>
      </c>
      <c r="E189" s="85">
        <f t="shared" si="60"/>
        <v>150000</v>
      </c>
    </row>
    <row r="190" spans="1:5" ht="31.5" x14ac:dyDescent="0.25">
      <c r="A190" s="48" t="s">
        <v>435</v>
      </c>
      <c r="B190" s="49" t="s">
        <v>434</v>
      </c>
      <c r="C190" s="46"/>
      <c r="D190" s="47">
        <f t="shared" si="60"/>
        <v>150000</v>
      </c>
      <c r="E190" s="47">
        <f t="shared" si="60"/>
        <v>150000</v>
      </c>
    </row>
    <row r="191" spans="1:5" ht="31.5" x14ac:dyDescent="0.25">
      <c r="A191" s="52" t="s">
        <v>300</v>
      </c>
      <c r="B191" s="53" t="s">
        <v>444</v>
      </c>
      <c r="C191" s="46"/>
      <c r="D191" s="46">
        <f t="shared" ref="D191:E191" si="61">D192+D193</f>
        <v>150000</v>
      </c>
      <c r="E191" s="46">
        <f t="shared" si="61"/>
        <v>150000</v>
      </c>
    </row>
    <row r="192" spans="1:5" ht="19.5" customHeight="1" x14ac:dyDescent="0.25">
      <c r="A192" s="52" t="s">
        <v>528</v>
      </c>
      <c r="B192" s="53"/>
      <c r="C192" s="46">
        <v>200</v>
      </c>
      <c r="D192" s="46">
        <v>150000</v>
      </c>
      <c r="E192" s="46">
        <v>150000</v>
      </c>
    </row>
    <row r="193" spans="1:5" ht="15.75" hidden="1" x14ac:dyDescent="0.25">
      <c r="A193" s="52" t="s">
        <v>530</v>
      </c>
      <c r="B193" s="53"/>
      <c r="C193" s="46">
        <v>800</v>
      </c>
      <c r="D193" s="46"/>
      <c r="E193" s="46"/>
    </row>
    <row r="194" spans="1:5" ht="40.5" customHeight="1" x14ac:dyDescent="0.25">
      <c r="A194" s="83" t="s">
        <v>372</v>
      </c>
      <c r="B194" s="84" t="s">
        <v>402</v>
      </c>
      <c r="C194" s="85"/>
      <c r="D194" s="85">
        <f t="shared" ref="D194:E195" si="62">D195</f>
        <v>1000000</v>
      </c>
      <c r="E194" s="85">
        <f t="shared" si="62"/>
        <v>1000000</v>
      </c>
    </row>
    <row r="195" spans="1:5" ht="31.5" x14ac:dyDescent="0.25">
      <c r="A195" s="48" t="s">
        <v>437</v>
      </c>
      <c r="B195" s="49" t="s">
        <v>436</v>
      </c>
      <c r="C195" s="46"/>
      <c r="D195" s="47">
        <f t="shared" si="62"/>
        <v>1000000</v>
      </c>
      <c r="E195" s="47">
        <f t="shared" si="62"/>
        <v>1000000</v>
      </c>
    </row>
    <row r="196" spans="1:5" ht="15.75" x14ac:dyDescent="0.25">
      <c r="A196" s="52" t="s">
        <v>373</v>
      </c>
      <c r="B196" s="53" t="s">
        <v>438</v>
      </c>
      <c r="C196" s="46"/>
      <c r="D196" s="46">
        <f>D197+D198</f>
        <v>1000000</v>
      </c>
      <c r="E196" s="46">
        <f>E197+E198</f>
        <v>1000000</v>
      </c>
    </row>
    <row r="197" spans="1:5" ht="47.25" x14ac:dyDescent="0.25">
      <c r="A197" s="52" t="s">
        <v>529</v>
      </c>
      <c r="B197" s="53"/>
      <c r="C197" s="46">
        <v>100</v>
      </c>
      <c r="D197" s="46">
        <v>554800</v>
      </c>
      <c r="E197" s="46">
        <v>554800</v>
      </c>
    </row>
    <row r="198" spans="1:5" ht="15.75" x14ac:dyDescent="0.25">
      <c r="A198" s="52" t="s">
        <v>528</v>
      </c>
      <c r="B198" s="53"/>
      <c r="C198" s="46">
        <v>200</v>
      </c>
      <c r="D198" s="46">
        <v>445200</v>
      </c>
      <c r="E198" s="46">
        <v>445200</v>
      </c>
    </row>
    <row r="199" spans="1:5" ht="48.75" customHeight="1" x14ac:dyDescent="0.25">
      <c r="A199" s="83" t="s">
        <v>376</v>
      </c>
      <c r="B199" s="84" t="s">
        <v>403</v>
      </c>
      <c r="C199" s="73"/>
      <c r="D199" s="85">
        <f t="shared" ref="D199:E200" si="63">D200</f>
        <v>2500000</v>
      </c>
      <c r="E199" s="85">
        <f t="shared" si="63"/>
        <v>2500000</v>
      </c>
    </row>
    <row r="200" spans="1:5" ht="31.5" x14ac:dyDescent="0.25">
      <c r="A200" s="48" t="s">
        <v>440</v>
      </c>
      <c r="B200" s="49" t="s">
        <v>439</v>
      </c>
      <c r="C200" s="46"/>
      <c r="D200" s="47">
        <f t="shared" si="63"/>
        <v>2500000</v>
      </c>
      <c r="E200" s="47">
        <f t="shared" si="63"/>
        <v>2500000</v>
      </c>
    </row>
    <row r="201" spans="1:5" ht="31.5" x14ac:dyDescent="0.25">
      <c r="A201" s="52" t="s">
        <v>377</v>
      </c>
      <c r="B201" s="53" t="s">
        <v>442</v>
      </c>
      <c r="C201" s="46"/>
      <c r="D201" s="46">
        <f>D202+D203</f>
        <v>2500000</v>
      </c>
      <c r="E201" s="46">
        <f>E202+E203</f>
        <v>2500000</v>
      </c>
    </row>
    <row r="202" spans="1:5" ht="47.25" x14ac:dyDescent="0.25">
      <c r="A202" s="52" t="s">
        <v>529</v>
      </c>
      <c r="B202" s="53"/>
      <c r="C202" s="46">
        <v>100</v>
      </c>
      <c r="D202" s="46">
        <v>2111439</v>
      </c>
      <c r="E202" s="46">
        <v>2111439</v>
      </c>
    </row>
    <row r="203" spans="1:5" ht="15.75" x14ac:dyDescent="0.25">
      <c r="A203" s="52" t="s">
        <v>528</v>
      </c>
      <c r="B203" s="53"/>
      <c r="C203" s="46">
        <v>200</v>
      </c>
      <c r="D203" s="46">
        <v>388561</v>
      </c>
      <c r="E203" s="46">
        <v>388561</v>
      </c>
    </row>
    <row r="204" spans="1:5" ht="15.75" x14ac:dyDescent="0.25">
      <c r="A204" s="74" t="s">
        <v>30</v>
      </c>
      <c r="B204" s="78" t="s">
        <v>464</v>
      </c>
      <c r="C204" s="76"/>
      <c r="D204" s="77">
        <f t="shared" ref="D204:E207" si="64">D205</f>
        <v>900000</v>
      </c>
      <c r="E204" s="77">
        <f t="shared" si="64"/>
        <v>900000</v>
      </c>
    </row>
    <row r="205" spans="1:5" ht="31.5" x14ac:dyDescent="0.25">
      <c r="A205" s="83" t="s">
        <v>466</v>
      </c>
      <c r="B205" s="84" t="s">
        <v>465</v>
      </c>
      <c r="C205" s="73"/>
      <c r="D205" s="85">
        <f t="shared" si="64"/>
        <v>900000</v>
      </c>
      <c r="E205" s="85">
        <f t="shared" si="64"/>
        <v>900000</v>
      </c>
    </row>
    <row r="206" spans="1:5" ht="15.75" x14ac:dyDescent="0.25">
      <c r="A206" s="48" t="s">
        <v>80</v>
      </c>
      <c r="B206" s="53" t="s">
        <v>468</v>
      </c>
      <c r="C206" s="46"/>
      <c r="D206" s="47">
        <f t="shared" si="64"/>
        <v>900000</v>
      </c>
      <c r="E206" s="47">
        <f t="shared" si="64"/>
        <v>900000</v>
      </c>
    </row>
    <row r="207" spans="1:5" ht="15.75" x14ac:dyDescent="0.25">
      <c r="A207" s="62" t="s">
        <v>467</v>
      </c>
      <c r="B207" s="53" t="s">
        <v>469</v>
      </c>
      <c r="C207" s="46"/>
      <c r="D207" s="46">
        <f t="shared" si="64"/>
        <v>900000</v>
      </c>
      <c r="E207" s="46">
        <f t="shared" si="64"/>
        <v>900000</v>
      </c>
    </row>
    <row r="208" spans="1:5" ht="31.5" x14ac:dyDescent="0.25">
      <c r="A208" s="52" t="s">
        <v>526</v>
      </c>
      <c r="B208" s="53"/>
      <c r="C208" s="46">
        <v>600</v>
      </c>
      <c r="D208" s="46">
        <v>900000</v>
      </c>
      <c r="E208" s="46">
        <v>900000</v>
      </c>
    </row>
    <row r="209" spans="1:5" ht="31.5" x14ac:dyDescent="0.25">
      <c r="A209" s="74" t="s">
        <v>378</v>
      </c>
      <c r="B209" s="78" t="s">
        <v>274</v>
      </c>
      <c r="C209" s="77"/>
      <c r="D209" s="77">
        <f>D210+D216</f>
        <v>18982200</v>
      </c>
      <c r="E209" s="77">
        <f>E210+E216</f>
        <v>18982200</v>
      </c>
    </row>
    <row r="210" spans="1:5" ht="31.5" x14ac:dyDescent="0.25">
      <c r="A210" s="83" t="s">
        <v>404</v>
      </c>
      <c r="B210" s="84" t="s">
        <v>275</v>
      </c>
      <c r="C210" s="88"/>
      <c r="D210" s="89">
        <f t="shared" ref="D210:E210" si="65">D211</f>
        <v>16151000</v>
      </c>
      <c r="E210" s="89">
        <f t="shared" si="65"/>
        <v>16151000</v>
      </c>
    </row>
    <row r="211" spans="1:5" ht="31.5" x14ac:dyDescent="0.25">
      <c r="A211" s="48" t="s">
        <v>441</v>
      </c>
      <c r="B211" s="49" t="s">
        <v>276</v>
      </c>
      <c r="C211" s="63"/>
      <c r="D211" s="64">
        <f>D212+D214</f>
        <v>16151000</v>
      </c>
      <c r="E211" s="64">
        <f>E212+E214</f>
        <v>16151000</v>
      </c>
    </row>
    <row r="212" spans="1:5" ht="31.5" x14ac:dyDescent="0.25">
      <c r="A212" s="52" t="s">
        <v>301</v>
      </c>
      <c r="B212" s="53" t="s">
        <v>445</v>
      </c>
      <c r="C212" s="46"/>
      <c r="D212" s="46">
        <f>D213</f>
        <v>3855000</v>
      </c>
      <c r="E212" s="46">
        <f>E213</f>
        <v>3855000</v>
      </c>
    </row>
    <row r="213" spans="1:5" ht="15.75" x14ac:dyDescent="0.25">
      <c r="A213" s="52" t="s">
        <v>528</v>
      </c>
      <c r="B213" s="53"/>
      <c r="C213" s="46">
        <v>200</v>
      </c>
      <c r="D213" s="46">
        <v>3855000</v>
      </c>
      <c r="E213" s="46">
        <v>3855000</v>
      </c>
    </row>
    <row r="214" spans="1:5" ht="15.75" x14ac:dyDescent="0.25">
      <c r="A214" s="52" t="s">
        <v>379</v>
      </c>
      <c r="B214" s="53" t="s">
        <v>413</v>
      </c>
      <c r="C214" s="54"/>
      <c r="D214" s="46">
        <f t="shared" ref="D214:E214" si="66">D215</f>
        <v>12296000</v>
      </c>
      <c r="E214" s="46">
        <f t="shared" si="66"/>
        <v>12296000</v>
      </c>
    </row>
    <row r="215" spans="1:5" ht="15.75" x14ac:dyDescent="0.25">
      <c r="A215" s="52" t="s">
        <v>528</v>
      </c>
      <c r="B215" s="53"/>
      <c r="C215" s="54">
        <v>200</v>
      </c>
      <c r="D215" s="46">
        <v>12296000</v>
      </c>
      <c r="E215" s="46">
        <v>12296000</v>
      </c>
    </row>
    <row r="216" spans="1:5" ht="31.5" x14ac:dyDescent="0.25">
      <c r="A216" s="83" t="s">
        <v>380</v>
      </c>
      <c r="B216" s="84" t="s">
        <v>277</v>
      </c>
      <c r="C216" s="85"/>
      <c r="D216" s="85">
        <f t="shared" ref="D216:E216" si="67">D217+D220</f>
        <v>2831200</v>
      </c>
      <c r="E216" s="85">
        <f t="shared" si="67"/>
        <v>2831200</v>
      </c>
    </row>
    <row r="217" spans="1:5" ht="15.75" x14ac:dyDescent="0.25">
      <c r="A217" s="48" t="s">
        <v>446</v>
      </c>
      <c r="B217" s="49" t="s">
        <v>278</v>
      </c>
      <c r="C217" s="47"/>
      <c r="D217" s="47">
        <f t="shared" ref="D217:E218" si="68">D218</f>
        <v>2800000</v>
      </c>
      <c r="E217" s="47">
        <f t="shared" si="68"/>
        <v>2800000</v>
      </c>
    </row>
    <row r="218" spans="1:5" ht="31.5" x14ac:dyDescent="0.25">
      <c r="A218" s="52" t="s">
        <v>302</v>
      </c>
      <c r="B218" s="53" t="s">
        <v>447</v>
      </c>
      <c r="C218" s="46"/>
      <c r="D218" s="46">
        <f t="shared" si="68"/>
        <v>2800000</v>
      </c>
      <c r="E218" s="46">
        <f t="shared" si="68"/>
        <v>2800000</v>
      </c>
    </row>
    <row r="219" spans="1:5" ht="15.75" x14ac:dyDescent="0.25">
      <c r="A219" s="52" t="s">
        <v>530</v>
      </c>
      <c r="B219" s="53"/>
      <c r="C219" s="46">
        <v>800</v>
      </c>
      <c r="D219" s="46">
        <v>2800000</v>
      </c>
      <c r="E219" s="46">
        <v>2800000</v>
      </c>
    </row>
    <row r="220" spans="1:5" ht="31.5" x14ac:dyDescent="0.25">
      <c r="A220" s="48" t="s">
        <v>461</v>
      </c>
      <c r="B220" s="49" t="s">
        <v>279</v>
      </c>
      <c r="C220" s="54"/>
      <c r="D220" s="47">
        <f t="shared" ref="D220:E220" si="69">D221+D223</f>
        <v>31200</v>
      </c>
      <c r="E220" s="47">
        <f t="shared" si="69"/>
        <v>31200</v>
      </c>
    </row>
    <row r="221" spans="1:5" ht="31.5" x14ac:dyDescent="0.25">
      <c r="A221" s="52" t="s">
        <v>381</v>
      </c>
      <c r="B221" s="53" t="s">
        <v>462</v>
      </c>
      <c r="C221" s="54"/>
      <c r="D221" s="46">
        <f t="shared" ref="D221:E221" si="70">D222</f>
        <v>200</v>
      </c>
      <c r="E221" s="46">
        <f t="shared" si="70"/>
        <v>200</v>
      </c>
    </row>
    <row r="222" spans="1:5" ht="15.75" x14ac:dyDescent="0.25">
      <c r="A222" s="52" t="s">
        <v>530</v>
      </c>
      <c r="B222" s="53"/>
      <c r="C222" s="54">
        <v>800</v>
      </c>
      <c r="D222" s="46">
        <v>200</v>
      </c>
      <c r="E222" s="46">
        <v>200</v>
      </c>
    </row>
    <row r="223" spans="1:5" ht="31.5" x14ac:dyDescent="0.25">
      <c r="A223" s="52" t="s">
        <v>382</v>
      </c>
      <c r="B223" s="53" t="s">
        <v>463</v>
      </c>
      <c r="C223" s="54"/>
      <c r="D223" s="46">
        <f t="shared" ref="D223:E223" si="71">D224</f>
        <v>31000</v>
      </c>
      <c r="E223" s="46">
        <f t="shared" si="71"/>
        <v>31000</v>
      </c>
    </row>
    <row r="224" spans="1:5" ht="15.75" x14ac:dyDescent="0.25">
      <c r="A224" s="52" t="s">
        <v>530</v>
      </c>
      <c r="B224" s="53"/>
      <c r="C224" s="54">
        <v>800</v>
      </c>
      <c r="D224" s="46">
        <v>31000</v>
      </c>
      <c r="E224" s="46">
        <v>31000</v>
      </c>
    </row>
    <row r="225" spans="1:5" ht="31.5" x14ac:dyDescent="0.25">
      <c r="A225" s="74" t="s">
        <v>383</v>
      </c>
      <c r="B225" s="78" t="s">
        <v>280</v>
      </c>
      <c r="C225" s="76"/>
      <c r="D225" s="77">
        <f>D226+D232+D236</f>
        <v>127700</v>
      </c>
      <c r="E225" s="77">
        <f>E226+E232+E236</f>
        <v>127700</v>
      </c>
    </row>
    <row r="226" spans="1:5" ht="31.5" x14ac:dyDescent="0.25">
      <c r="A226" s="83" t="s">
        <v>384</v>
      </c>
      <c r="B226" s="84" t="s">
        <v>281</v>
      </c>
      <c r="C226" s="73"/>
      <c r="D226" s="85">
        <f t="shared" ref="D226:E226" si="72">D227</f>
        <v>25000</v>
      </c>
      <c r="E226" s="85">
        <f t="shared" si="72"/>
        <v>25000</v>
      </c>
    </row>
    <row r="227" spans="1:5" ht="31.5" x14ac:dyDescent="0.25">
      <c r="A227" s="48" t="s">
        <v>285</v>
      </c>
      <c r="B227" s="49" t="s">
        <v>282</v>
      </c>
      <c r="C227" s="46"/>
      <c r="D227" s="47">
        <f t="shared" ref="D227:E227" si="73">D228+D230</f>
        <v>25000</v>
      </c>
      <c r="E227" s="47">
        <f t="shared" si="73"/>
        <v>25000</v>
      </c>
    </row>
    <row r="228" spans="1:5" ht="47.25" x14ac:dyDescent="0.25">
      <c r="A228" s="52" t="s">
        <v>303</v>
      </c>
      <c r="B228" s="53" t="s">
        <v>448</v>
      </c>
      <c r="C228" s="46"/>
      <c r="D228" s="46">
        <f t="shared" ref="D228:E228" si="74">D229</f>
        <v>11300</v>
      </c>
      <c r="E228" s="46">
        <f t="shared" si="74"/>
        <v>11300</v>
      </c>
    </row>
    <row r="229" spans="1:5" ht="15.75" x14ac:dyDescent="0.25">
      <c r="A229" s="52" t="s">
        <v>530</v>
      </c>
      <c r="B229" s="53"/>
      <c r="C229" s="46">
        <v>800</v>
      </c>
      <c r="D229" s="46">
        <v>11300</v>
      </c>
      <c r="E229" s="46">
        <v>11300</v>
      </c>
    </row>
    <row r="230" spans="1:5" ht="47.25" x14ac:dyDescent="0.25">
      <c r="A230" s="52" t="s">
        <v>304</v>
      </c>
      <c r="B230" s="53" t="s">
        <v>449</v>
      </c>
      <c r="C230" s="46"/>
      <c r="D230" s="46">
        <f t="shared" ref="D230:E230" si="75">D231</f>
        <v>13700</v>
      </c>
      <c r="E230" s="46">
        <f t="shared" si="75"/>
        <v>13700</v>
      </c>
    </row>
    <row r="231" spans="1:5" ht="15.75" x14ac:dyDescent="0.25">
      <c r="A231" s="52" t="s">
        <v>530</v>
      </c>
      <c r="B231" s="53"/>
      <c r="C231" s="46">
        <v>800</v>
      </c>
      <c r="D231" s="46">
        <v>13700</v>
      </c>
      <c r="E231" s="46">
        <v>13700</v>
      </c>
    </row>
    <row r="232" spans="1:5" ht="31.5" x14ac:dyDescent="0.25">
      <c r="A232" s="83" t="s">
        <v>385</v>
      </c>
      <c r="B232" s="84" t="s">
        <v>283</v>
      </c>
      <c r="C232" s="73"/>
      <c r="D232" s="85">
        <f t="shared" ref="D232:E234" si="76">D233</f>
        <v>100000</v>
      </c>
      <c r="E232" s="85">
        <f t="shared" si="76"/>
        <v>100000</v>
      </c>
    </row>
    <row r="233" spans="1:5" ht="15.75" x14ac:dyDescent="0.25">
      <c r="A233" s="48" t="s">
        <v>500</v>
      </c>
      <c r="B233" s="49" t="s">
        <v>284</v>
      </c>
      <c r="C233" s="46"/>
      <c r="D233" s="47">
        <f t="shared" si="76"/>
        <v>100000</v>
      </c>
      <c r="E233" s="47">
        <f t="shared" si="76"/>
        <v>100000</v>
      </c>
    </row>
    <row r="234" spans="1:5" ht="15.75" x14ac:dyDescent="0.25">
      <c r="A234" s="52" t="s">
        <v>386</v>
      </c>
      <c r="B234" s="53" t="s">
        <v>450</v>
      </c>
      <c r="C234" s="46"/>
      <c r="D234" s="46">
        <f t="shared" si="76"/>
        <v>100000</v>
      </c>
      <c r="E234" s="46">
        <f t="shared" si="76"/>
        <v>100000</v>
      </c>
    </row>
    <row r="235" spans="1:5" ht="15.75" x14ac:dyDescent="0.25">
      <c r="A235" s="52" t="s">
        <v>530</v>
      </c>
      <c r="B235" s="53"/>
      <c r="C235" s="46">
        <v>800</v>
      </c>
      <c r="D235" s="46">
        <v>100000</v>
      </c>
      <c r="E235" s="46">
        <v>100000</v>
      </c>
    </row>
    <row r="236" spans="1:5" ht="31.5" x14ac:dyDescent="0.25">
      <c r="A236" s="83" t="s">
        <v>387</v>
      </c>
      <c r="B236" s="84" t="s">
        <v>405</v>
      </c>
      <c r="C236" s="73"/>
      <c r="D236" s="85">
        <f>D237</f>
        <v>2700</v>
      </c>
      <c r="E236" s="85">
        <f>E237</f>
        <v>2700</v>
      </c>
    </row>
    <row r="237" spans="1:5" ht="47.25" x14ac:dyDescent="0.25">
      <c r="A237" s="52" t="s">
        <v>501</v>
      </c>
      <c r="B237" s="53" t="s">
        <v>502</v>
      </c>
      <c r="C237" s="46"/>
      <c r="D237" s="47">
        <f>D238</f>
        <v>2700</v>
      </c>
      <c r="E237" s="47">
        <f>E238</f>
        <v>2700</v>
      </c>
    </row>
    <row r="238" spans="1:5" ht="31.5" x14ac:dyDescent="0.25">
      <c r="A238" s="52" t="s">
        <v>503</v>
      </c>
      <c r="B238" s="53" t="s">
        <v>504</v>
      </c>
      <c r="C238" s="54"/>
      <c r="D238" s="46">
        <f t="shared" ref="D238:E238" si="77">D239</f>
        <v>2700</v>
      </c>
      <c r="E238" s="46">
        <f t="shared" si="77"/>
        <v>2700</v>
      </c>
    </row>
    <row r="239" spans="1:5" ht="15.75" x14ac:dyDescent="0.25">
      <c r="A239" s="52" t="s">
        <v>528</v>
      </c>
      <c r="B239" s="53"/>
      <c r="C239" s="54">
        <v>200</v>
      </c>
      <c r="D239" s="46">
        <v>2700</v>
      </c>
      <c r="E239" s="46">
        <v>2700</v>
      </c>
    </row>
    <row r="240" spans="1:5" ht="15.75" x14ac:dyDescent="0.25">
      <c r="A240" s="74" t="s">
        <v>388</v>
      </c>
      <c r="B240" s="78" t="s">
        <v>286</v>
      </c>
      <c r="C240" s="76"/>
      <c r="D240" s="77">
        <f t="shared" ref="D240:E242" si="78">D241</f>
        <v>50000</v>
      </c>
      <c r="E240" s="77">
        <f t="shared" si="78"/>
        <v>50000</v>
      </c>
    </row>
    <row r="241" spans="1:5" ht="31.5" x14ac:dyDescent="0.25">
      <c r="A241" s="83" t="s">
        <v>389</v>
      </c>
      <c r="B241" s="84" t="s">
        <v>287</v>
      </c>
      <c r="C241" s="73"/>
      <c r="D241" s="85">
        <f t="shared" si="78"/>
        <v>50000</v>
      </c>
      <c r="E241" s="85">
        <f t="shared" si="78"/>
        <v>50000</v>
      </c>
    </row>
    <row r="242" spans="1:5" ht="31.5" x14ac:dyDescent="0.25">
      <c r="A242" s="48" t="s">
        <v>289</v>
      </c>
      <c r="B242" s="49" t="s">
        <v>288</v>
      </c>
      <c r="C242" s="46"/>
      <c r="D242" s="47">
        <f t="shared" si="78"/>
        <v>50000</v>
      </c>
      <c r="E242" s="47">
        <f t="shared" si="78"/>
        <v>50000</v>
      </c>
    </row>
    <row r="243" spans="1:5" ht="15.75" x14ac:dyDescent="0.25">
      <c r="A243" s="52" t="s">
        <v>390</v>
      </c>
      <c r="B243" s="53" t="s">
        <v>459</v>
      </c>
      <c r="C243" s="46"/>
      <c r="D243" s="46">
        <f>D244</f>
        <v>50000</v>
      </c>
      <c r="E243" s="46">
        <f>E244</f>
        <v>50000</v>
      </c>
    </row>
    <row r="244" spans="1:5" ht="15.75" x14ac:dyDescent="0.25">
      <c r="A244" s="52" t="s">
        <v>528</v>
      </c>
      <c r="B244" s="53"/>
      <c r="C244" s="46">
        <v>200</v>
      </c>
      <c r="D244" s="46">
        <v>50000</v>
      </c>
      <c r="E244" s="46">
        <v>50000</v>
      </c>
    </row>
    <row r="245" spans="1:5" ht="45" customHeight="1" x14ac:dyDescent="0.25">
      <c r="A245" s="74" t="s">
        <v>546</v>
      </c>
      <c r="B245" s="78" t="s">
        <v>290</v>
      </c>
      <c r="C245" s="76"/>
      <c r="D245" s="77">
        <f>D246</f>
        <v>510000</v>
      </c>
      <c r="E245" s="77">
        <f>E246</f>
        <v>510000</v>
      </c>
    </row>
    <row r="246" spans="1:5" ht="31.5" x14ac:dyDescent="0.25">
      <c r="A246" s="83" t="s">
        <v>391</v>
      </c>
      <c r="B246" s="84" t="s">
        <v>291</v>
      </c>
      <c r="C246" s="85"/>
      <c r="D246" s="85">
        <f>D247+D250</f>
        <v>510000</v>
      </c>
      <c r="E246" s="85">
        <f>E247+E250</f>
        <v>510000</v>
      </c>
    </row>
    <row r="247" spans="1:5" ht="15.75" x14ac:dyDescent="0.25">
      <c r="A247" s="52" t="s">
        <v>69</v>
      </c>
      <c r="B247" s="49" t="s">
        <v>292</v>
      </c>
      <c r="C247" s="46"/>
      <c r="D247" s="47">
        <f t="shared" ref="D247:E248" si="79">D248</f>
        <v>210000</v>
      </c>
      <c r="E247" s="47">
        <f t="shared" si="79"/>
        <v>210000</v>
      </c>
    </row>
    <row r="248" spans="1:5" ht="31.5" x14ac:dyDescent="0.25">
      <c r="A248" s="52" t="s">
        <v>305</v>
      </c>
      <c r="B248" s="53" t="s">
        <v>451</v>
      </c>
      <c r="C248" s="46"/>
      <c r="D248" s="46">
        <f t="shared" si="79"/>
        <v>210000</v>
      </c>
      <c r="E248" s="46">
        <f t="shared" si="79"/>
        <v>210000</v>
      </c>
    </row>
    <row r="249" spans="1:5" ht="15.75" x14ac:dyDescent="0.25">
      <c r="A249" s="52" t="s">
        <v>531</v>
      </c>
      <c r="B249" s="53"/>
      <c r="C249" s="46">
        <v>500</v>
      </c>
      <c r="D249" s="46">
        <v>210000</v>
      </c>
      <c r="E249" s="46">
        <v>210000</v>
      </c>
    </row>
    <row r="250" spans="1:5" ht="15.75" x14ac:dyDescent="0.25">
      <c r="A250" s="48" t="s">
        <v>70</v>
      </c>
      <c r="B250" s="49" t="s">
        <v>452</v>
      </c>
      <c r="C250" s="47"/>
      <c r="D250" s="47">
        <f t="shared" ref="D250:E251" si="80">D251</f>
        <v>300000</v>
      </c>
      <c r="E250" s="47">
        <f t="shared" si="80"/>
        <v>300000</v>
      </c>
    </row>
    <row r="251" spans="1:5" ht="15.75" x14ac:dyDescent="0.25">
      <c r="A251" s="52" t="s">
        <v>306</v>
      </c>
      <c r="B251" s="53" t="s">
        <v>460</v>
      </c>
      <c r="C251" s="46"/>
      <c r="D251" s="46">
        <f t="shared" si="80"/>
        <v>300000</v>
      </c>
      <c r="E251" s="46">
        <f t="shared" si="80"/>
        <v>300000</v>
      </c>
    </row>
    <row r="252" spans="1:5" ht="15.75" x14ac:dyDescent="0.25">
      <c r="A252" s="52" t="s">
        <v>528</v>
      </c>
      <c r="B252" s="53"/>
      <c r="C252" s="46">
        <v>200</v>
      </c>
      <c r="D252" s="46">
        <v>300000</v>
      </c>
      <c r="E252" s="46">
        <v>300000</v>
      </c>
    </row>
    <row r="253" spans="1:5" ht="15.75" x14ac:dyDescent="0.25">
      <c r="A253" s="74" t="s">
        <v>392</v>
      </c>
      <c r="B253" s="78" t="s">
        <v>293</v>
      </c>
      <c r="C253" s="76"/>
      <c r="D253" s="77">
        <f>D254+D256+D260+D262+D266+D269+D264</f>
        <v>23250950</v>
      </c>
      <c r="E253" s="77">
        <f>E254+E256+E260+E262+E266+E269+E264</f>
        <v>21453950</v>
      </c>
    </row>
    <row r="254" spans="1:5" ht="15.75" x14ac:dyDescent="0.25">
      <c r="A254" s="52" t="s">
        <v>307</v>
      </c>
      <c r="B254" s="53" t="s">
        <v>406</v>
      </c>
      <c r="C254" s="46"/>
      <c r="D254" s="46">
        <f t="shared" ref="D254:E254" si="81">D255</f>
        <v>1455697</v>
      </c>
      <c r="E254" s="46">
        <f t="shared" si="81"/>
        <v>1455697</v>
      </c>
    </row>
    <row r="255" spans="1:5" ht="47.25" x14ac:dyDescent="0.25">
      <c r="A255" s="52" t="s">
        <v>529</v>
      </c>
      <c r="B255" s="53"/>
      <c r="C255" s="46">
        <v>100</v>
      </c>
      <c r="D255" s="46">
        <v>1455697</v>
      </c>
      <c r="E255" s="46">
        <v>1455697</v>
      </c>
    </row>
    <row r="256" spans="1:5" ht="15.75" x14ac:dyDescent="0.25">
      <c r="A256" s="52" t="s">
        <v>294</v>
      </c>
      <c r="B256" s="53" t="s">
        <v>407</v>
      </c>
      <c r="C256" s="46"/>
      <c r="D256" s="46">
        <f t="shared" ref="D256:E256" si="82">D257+D258+D259</f>
        <v>20264240.5</v>
      </c>
      <c r="E256" s="46">
        <f t="shared" si="82"/>
        <v>18467240.5</v>
      </c>
    </row>
    <row r="257" spans="1:5" ht="47.25" x14ac:dyDescent="0.25">
      <c r="A257" s="52" t="s">
        <v>529</v>
      </c>
      <c r="B257" s="53"/>
      <c r="C257" s="46">
        <v>100</v>
      </c>
      <c r="D257" s="46">
        <f>3900000+1332000+14956240+1000</f>
        <v>20189240</v>
      </c>
      <c r="E257" s="46">
        <f>3900000+1332000+13159240+1000</f>
        <v>18392240</v>
      </c>
    </row>
    <row r="258" spans="1:5" ht="15.75" x14ac:dyDescent="0.25">
      <c r="A258" s="52" t="s">
        <v>528</v>
      </c>
      <c r="B258" s="53"/>
      <c r="C258" s="46">
        <v>200</v>
      </c>
      <c r="D258" s="46">
        <f>66000+7000.5</f>
        <v>73000.5</v>
      </c>
      <c r="E258" s="46">
        <f>66000+7000.5</f>
        <v>73000.5</v>
      </c>
    </row>
    <row r="259" spans="1:5" ht="15.75" x14ac:dyDescent="0.25">
      <c r="A259" s="52" t="s">
        <v>530</v>
      </c>
      <c r="B259" s="53"/>
      <c r="C259" s="46">
        <v>800</v>
      </c>
      <c r="D259" s="46">
        <v>2000</v>
      </c>
      <c r="E259" s="46">
        <v>2000</v>
      </c>
    </row>
    <row r="260" spans="1:5" ht="15.75" x14ac:dyDescent="0.25">
      <c r="A260" s="52" t="s">
        <v>308</v>
      </c>
      <c r="B260" s="53" t="s">
        <v>408</v>
      </c>
      <c r="C260" s="46"/>
      <c r="D260" s="46">
        <f t="shared" ref="D260:E260" si="83">D261</f>
        <v>541062.5</v>
      </c>
      <c r="E260" s="46">
        <f t="shared" si="83"/>
        <v>541062.5</v>
      </c>
    </row>
    <row r="261" spans="1:5" ht="47.25" x14ac:dyDescent="0.25">
      <c r="A261" s="52" t="s">
        <v>529</v>
      </c>
      <c r="B261" s="53"/>
      <c r="C261" s="46">
        <v>100</v>
      </c>
      <c r="D261" s="46">
        <v>541062.5</v>
      </c>
      <c r="E261" s="46">
        <v>541062.5</v>
      </c>
    </row>
    <row r="262" spans="1:5" ht="15.75" x14ac:dyDescent="0.25">
      <c r="A262" s="52" t="s">
        <v>393</v>
      </c>
      <c r="B262" s="53" t="s">
        <v>409</v>
      </c>
      <c r="C262" s="46"/>
      <c r="D262" s="46">
        <f>D263</f>
        <v>500000</v>
      </c>
      <c r="E262" s="46">
        <f>E263</f>
        <v>500000</v>
      </c>
    </row>
    <row r="263" spans="1:5" ht="15.75" x14ac:dyDescent="0.25">
      <c r="A263" s="52" t="s">
        <v>530</v>
      </c>
      <c r="B263" s="53"/>
      <c r="C263" s="46">
        <v>800</v>
      </c>
      <c r="D263" s="46">
        <v>500000</v>
      </c>
      <c r="E263" s="46">
        <v>500000</v>
      </c>
    </row>
    <row r="264" spans="1:5" ht="15.75" x14ac:dyDescent="0.25">
      <c r="A264" s="52" t="s">
        <v>534</v>
      </c>
      <c r="B264" s="53" t="s">
        <v>533</v>
      </c>
      <c r="C264" s="65"/>
      <c r="D264" s="46">
        <f t="shared" ref="D264:E264" si="84">D265</f>
        <v>73363</v>
      </c>
      <c r="E264" s="46">
        <f t="shared" si="84"/>
        <v>73363</v>
      </c>
    </row>
    <row r="265" spans="1:5" ht="15.75" x14ac:dyDescent="0.25">
      <c r="A265" s="52" t="s">
        <v>528</v>
      </c>
      <c r="B265" s="53"/>
      <c r="C265" s="65">
        <v>200</v>
      </c>
      <c r="D265" s="46">
        <v>73363</v>
      </c>
      <c r="E265" s="46">
        <v>73363</v>
      </c>
    </row>
    <row r="266" spans="1:5" ht="31.5" x14ac:dyDescent="0.25">
      <c r="A266" s="52" t="s">
        <v>309</v>
      </c>
      <c r="B266" s="53" t="s">
        <v>295</v>
      </c>
      <c r="C266" s="65"/>
      <c r="D266" s="46">
        <f t="shared" ref="D266:E266" si="85">D267+D268</f>
        <v>394250</v>
      </c>
      <c r="E266" s="46">
        <f t="shared" si="85"/>
        <v>394250</v>
      </c>
    </row>
    <row r="267" spans="1:5" ht="47.25" x14ac:dyDescent="0.25">
      <c r="A267" s="52" t="s">
        <v>529</v>
      </c>
      <c r="B267" s="53"/>
      <c r="C267" s="65">
        <v>100</v>
      </c>
      <c r="D267" s="46">
        <v>387913</v>
      </c>
      <c r="E267" s="46">
        <v>387913</v>
      </c>
    </row>
    <row r="268" spans="1:5" ht="15.75" x14ac:dyDescent="0.25">
      <c r="A268" s="52" t="s">
        <v>528</v>
      </c>
      <c r="B268" s="53"/>
      <c r="C268" s="65">
        <v>200</v>
      </c>
      <c r="D268" s="46">
        <v>6337</v>
      </c>
      <c r="E268" s="46">
        <v>6337</v>
      </c>
    </row>
    <row r="269" spans="1:5" ht="31.5" x14ac:dyDescent="0.25">
      <c r="A269" s="52" t="s">
        <v>310</v>
      </c>
      <c r="B269" s="53" t="s">
        <v>296</v>
      </c>
      <c r="C269" s="65"/>
      <c r="D269" s="46">
        <f t="shared" ref="D269:E269" si="86">D270</f>
        <v>22337</v>
      </c>
      <c r="E269" s="46">
        <f t="shared" si="86"/>
        <v>22337</v>
      </c>
    </row>
    <row r="270" spans="1:5" ht="15.75" x14ac:dyDescent="0.25">
      <c r="A270" s="52" t="s">
        <v>528</v>
      </c>
      <c r="B270" s="53"/>
      <c r="C270" s="65">
        <v>200</v>
      </c>
      <c r="D270" s="46">
        <v>22337</v>
      </c>
      <c r="E270" s="46">
        <v>22337</v>
      </c>
    </row>
    <row r="271" spans="1:5" ht="15.75" x14ac:dyDescent="0.25">
      <c r="A271" s="74" t="s">
        <v>311</v>
      </c>
      <c r="B271" s="78" t="s">
        <v>410</v>
      </c>
      <c r="C271" s="80"/>
      <c r="D271" s="77">
        <f>D272</f>
        <v>25702000</v>
      </c>
      <c r="E271" s="77">
        <f>E272</f>
        <v>26093000</v>
      </c>
    </row>
    <row r="272" spans="1:5" ht="15.75" x14ac:dyDescent="0.25">
      <c r="A272" s="52" t="s">
        <v>312</v>
      </c>
      <c r="B272" s="53" t="s">
        <v>411</v>
      </c>
      <c r="C272" s="65"/>
      <c r="D272" s="46">
        <f t="shared" ref="D272:E272" si="87">D273</f>
        <v>25702000</v>
      </c>
      <c r="E272" s="46">
        <f t="shared" si="87"/>
        <v>26093000</v>
      </c>
    </row>
    <row r="273" spans="1:5" ht="15.75" x14ac:dyDescent="0.25">
      <c r="A273" s="52" t="s">
        <v>531</v>
      </c>
      <c r="B273" s="53"/>
      <c r="C273" s="65">
        <v>500</v>
      </c>
      <c r="D273" s="46">
        <v>25702000</v>
      </c>
      <c r="E273" s="46">
        <v>26093000</v>
      </c>
    </row>
    <row r="274" spans="1:5" ht="15.75" x14ac:dyDescent="0.25">
      <c r="A274" s="52" t="s">
        <v>535</v>
      </c>
      <c r="B274" s="54"/>
      <c r="C274" s="66"/>
      <c r="D274" s="46">
        <f>2650089+777000</f>
        <v>3427089</v>
      </c>
      <c r="E274" s="46">
        <v>5300089</v>
      </c>
    </row>
    <row r="275" spans="1:5" ht="15.75" x14ac:dyDescent="0.25">
      <c r="A275" s="81" t="s">
        <v>532</v>
      </c>
      <c r="B275" s="82"/>
      <c r="C275" s="82"/>
      <c r="D275" s="77">
        <f>D6+D58+D119+D124+D135+D145+D166+D172+D179+D184+D204+D209+D225+D240+D245+D253+D271+D274</f>
        <v>333013625</v>
      </c>
      <c r="E275" s="77">
        <f>E6+E58+E119+E124+E135+E145+E166+E172+E179+E184+E204+E209+E225+E240+E245+E253+E271+E274</f>
        <v>333110625</v>
      </c>
    </row>
    <row r="276" spans="1:5" x14ac:dyDescent="0.25">
      <c r="A276" s="67" t="s">
        <v>542</v>
      </c>
      <c r="B276" s="68"/>
      <c r="C276" s="69"/>
      <c r="D276" s="69">
        <v>0</v>
      </c>
      <c r="E276" s="69">
        <v>0</v>
      </c>
    </row>
    <row r="277" spans="1:5" x14ac:dyDescent="0.25">
      <c r="A277" s="35"/>
      <c r="B277" s="43"/>
    </row>
    <row r="278" spans="1:5" x14ac:dyDescent="0.25">
      <c r="A278" s="35"/>
      <c r="B278" s="43"/>
    </row>
    <row r="281" spans="1:5" ht="15.75" x14ac:dyDescent="0.25">
      <c r="A281" s="71" t="s">
        <v>544</v>
      </c>
      <c r="B281" s="72" t="s">
        <v>545</v>
      </c>
    </row>
    <row r="282" spans="1:5" ht="15.75" x14ac:dyDescent="0.25">
      <c r="A282" s="71"/>
      <c r="B282" s="72"/>
    </row>
  </sheetData>
  <mergeCells count="4">
    <mergeCell ref="C1:E1"/>
    <mergeCell ref="C2:E2"/>
    <mergeCell ref="A4:E4"/>
    <mergeCell ref="C3:E3"/>
  </mergeCells>
  <pageMargins left="0.70866141732283472" right="0.70866141732283472" top="0.74803149606299213" bottom="0.74803149606299213" header="0.31496062992125984" footer="0.31496062992125984"/>
  <pageSetup paperSize="9" scale="50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2017-2018 г.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2015-11-10T07:40:29Z</cp:lastPrinted>
  <dcterms:created xsi:type="dcterms:W3CDTF">2015-09-23T12:24:19Z</dcterms:created>
  <dcterms:modified xsi:type="dcterms:W3CDTF">2016-04-29T07:28:01Z</dcterms:modified>
</cp:coreProperties>
</file>