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<sst xmlns="http://schemas.openxmlformats.org/spreadsheetml/2006/main" count="107" uniqueCount="104">
  <si>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 xml:space="preserve">Код </t>
  </si>
  <si>
    <t>Наименование</t>
  </si>
  <si>
    <t xml:space="preserve">Общегосударственные вопросы 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</si>
  <si>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</si>
  <si>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</si>
  <si>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</si>
  <si>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Другие общегосударственные вопросы</t>
  </si>
  <si>
    <t>Резервные фонды</t>
  </si>
  <si>
    <t>Национальная безопасность правоохранительная деятельность</t>
  </si>
  <si>
    <t>Органы внутренних дел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</si>
  <si>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</si>
  <si>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</si>
  <si>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</si>
  <si>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</si>
  <si>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</si>
  <si>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</si>
  <si>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</si>
  <si>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</si>
  <si>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</si>
  <si>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</si>
  <si>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</si>
  <si>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</si>
  <si>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</si>
  <si>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</si>
  <si>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</si>
  <si>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</si>
  <si>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</si>
  <si>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</si>
  <si>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</si>
  <si>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</si>
  <si>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</si>
  <si>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</t>
  </si>
  <si>
    <t>Расходы за счет средств от предпринимательской и иной приносящей доход деятельности</t>
  </si>
  <si>
    <t>Всего</t>
  </si>
  <si>
    <t>Профицит (+)/дефицит(-)</t>
  </si>
  <si>
    <t>Условно утвержденные расходы.</t>
  </si>
  <si>
    <t>0100</t>
  </si>
  <si>
    <t>0102</t>
  </si>
  <si>
    <t>0104</t>
  </si>
  <si>
    <t>0106</t>
  </si>
  <si>
    <t>0111</t>
  </si>
  <si>
    <t>0300</t>
  </si>
  <si>
    <t>0302</t>
  </si>
  <si>
    <t>0309</t>
  </si>
  <si>
    <t>0400</t>
  </si>
  <si>
    <t>0408</t>
  </si>
  <si>
    <t>0409</t>
  </si>
  <si>
    <t>0412</t>
  </si>
  <si>
    <t>0500</t>
  </si>
  <si>
    <t>0501</t>
  </si>
  <si>
    <t>0502</t>
  </si>
  <si>
    <t>0700</t>
  </si>
  <si>
    <t>0701</t>
  </si>
  <si>
    <t>0702</t>
  </si>
  <si>
    <t>0707</t>
  </si>
  <si>
    <t>0800</t>
  </si>
  <si>
    <t>0801</t>
  </si>
  <si>
    <t>0709</t>
  </si>
  <si>
    <t>0105</t>
  </si>
  <si>
    <t>Судебная система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</si>
  <si>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</si>
  <si>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</si>
  <si>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</si>
  <si>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</si>
  <si>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</si>
  <si>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0402</t>
  </si>
  <si>
    <t>Топливно-энергетический комплекс</t>
  </si>
  <si>
    <t>1102</t>
  </si>
  <si>
    <t>1200</t>
  </si>
  <si>
    <t>Средства массовой информации</t>
  </si>
  <si>
    <t>Массовый спорт</t>
  </si>
  <si>
    <t>1202</t>
  </si>
  <si>
    <t>Периодическая  печать и издательства</t>
  </si>
  <si>
    <t>1300</t>
  </si>
  <si>
    <t>Обслуживание государственного и муниципального 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</si>
  <si>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</si>
  <si>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</si>
  <si>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</si>
  <si>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</si>
  <si>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1402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</si>
  <si>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</si>
  <si>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</si>
  <si>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</si>
  <si>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общего характера бюджетам субъектов Российской Федерации и муниципальных образований</t>
  </si>
  <si>
    <t>(руб.)</t>
  </si>
  <si>
    <t>Культура и кинематография</t>
  </si>
  <si>
    <t>Прочие межбюджетные  трансферты бюджетам субьектов Российской Федерации и муниципальных образований  общего характера</t>
  </si>
  <si>
    <t>Обеспечение проведения выборов и референдумов</t>
  </si>
  <si>
    <t>0107</t>
  </si>
  <si>
    <t>0103</t>
  </si>
  <si>
    <t xml:space="preserve">Функционирование  законодательных  ( представительных ) органов государственной власти и представительных органов  муниципальных образований </t>
  </si>
  <si>
    <t>0405</t>
  </si>
  <si>
    <t>Сельское хозяйство и рыболовство</t>
  </si>
  <si>
    <t xml:space="preserve"> Приложение № 1 к пояснительной записке</t>
  </si>
  <si>
    <t>Изменения бюджетных ассигнований</t>
  </si>
  <si>
    <t>0314</t>
  </si>
  <si>
    <t>Другие вопросы в области национальной безопасности и правоохранительной деятельности</t>
  </si>
  <si>
    <t>Изменение расходов районного бюджета муниципального района по разделам и подразделам расходов бюджетов Российской Федерации  на 2016год</t>
  </si>
  <si>
    <t>Решение Собрания Представителей от 17.12.2015 г. №161</t>
  </si>
  <si>
    <t>2016 год</t>
  </si>
  <si>
    <t>Судебная  система</t>
  </si>
  <si>
    <t>0503</t>
  </si>
  <si>
    <t>Благоустройство</t>
  </si>
  <si>
    <t xml:space="preserve"> Проект Решения Собрания Представителей от 29.09.2016 г.  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</si>
</sst>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00"/>
    <numFmt numFmtId="188" formatCode="#,##0.0"/>
    <numFmt numFmtId="189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right" vertical="top" wrapText="1"/>
    </xf>
    <xf numFmtId="14" fontId="1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" fillId="0" borderId="0" xfId="52" applyNumberFormat="1" applyFont="1" applyFill="1" applyBorder="1" applyAlignment="1" applyProtection="1">
      <alignment horizontal="left" vertical="top" wrapText="1"/>
      <protection hidden="1"/>
    </xf>
    <xf numFmtId="49" fontId="2" fillId="16" borderId="10" xfId="0" applyNumberFormat="1" applyFont="1" applyFill="1" applyBorder="1" applyAlignment="1">
      <alignment horizontal="center" vertical="top" wrapText="1"/>
    </xf>
    <xf numFmtId="0" fontId="2" fillId="16" borderId="10" xfId="0" applyFont="1" applyFill="1" applyBorder="1" applyAlignment="1">
      <alignment vertical="top" wrapText="1"/>
    </xf>
    <xf numFmtId="4" fontId="2" fillId="16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16" borderId="11" xfId="0" applyFont="1" applyFill="1" applyBorder="1" applyAlignment="1">
      <alignment horizontal="left" vertical="top" wrapText="1"/>
    </xf>
    <xf numFmtId="0" fontId="2" fillId="16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="90" zoomScaleNormal="90" zoomScalePageLayoutView="0" workbookViewId="0" topLeftCell="A49">
      <selection activeCell="E68" sqref="E68"/>
    </sheetView>
  </sheetViews>
  <sheetFormatPr defaultColWidth="8.7109375" defaultRowHeight="12.75"/>
  <cols>
    <col min="1" max="1" width="8.57421875" style="11" customWidth="1"/>
    <col min="2" max="2" width="73.00390625" style="11" customWidth="1"/>
    <col min="3" max="3" width="18.57421875" style="12" customWidth="1"/>
    <col min="4" max="4" width="16.28125" style="11" customWidth="1"/>
    <col min="5" max="5" width="17.8515625" style="11" customWidth="1"/>
    <col min="6" max="6" width="20.57421875" style="11" customWidth="1"/>
    <col min="7" max="16384" width="8.7109375" style="11" customWidth="1"/>
  </cols>
  <sheetData>
    <row r="1" spans="2:5" ht="21" customHeight="1">
      <c r="B1" s="7"/>
      <c r="C1" s="31" t="s">
        <v>93</v>
      </c>
      <c r="D1" s="31"/>
      <c r="E1" s="31"/>
    </row>
    <row r="2" spans="2:3" ht="15.75">
      <c r="B2" s="7"/>
      <c r="C2" s="10"/>
    </row>
    <row r="3" spans="1:3" ht="15.75" hidden="1">
      <c r="A3" s="1"/>
      <c r="B3" s="7"/>
      <c r="C3" s="10"/>
    </row>
    <row r="4" spans="1:5" ht="15.75" customHeight="1">
      <c r="A4" s="32" t="s">
        <v>97</v>
      </c>
      <c r="B4" s="32"/>
      <c r="C4" s="32"/>
      <c r="D4" s="32"/>
      <c r="E4" s="32"/>
    </row>
    <row r="5" spans="1:5" ht="36" customHeight="1">
      <c r="A5" s="32"/>
      <c r="B5" s="32"/>
      <c r="C5" s="32"/>
      <c r="D5" s="32"/>
      <c r="E5" s="32"/>
    </row>
    <row r="6" spans="1:5" ht="15.75">
      <c r="A6" s="2"/>
      <c r="E6" s="12" t="s">
        <v>84</v>
      </c>
    </row>
    <row r="7" spans="1:5" ht="15.75">
      <c r="A7" s="27" t="s">
        <v>0</v>
      </c>
      <c r="B7" s="27" t="s">
        <v>1</v>
      </c>
      <c r="C7" s="28" t="s">
        <v>99</v>
      </c>
      <c r="D7" s="29"/>
      <c r="E7" s="30"/>
    </row>
    <row r="8" spans="1:5" ht="78.75">
      <c r="A8" s="27"/>
      <c r="B8" s="27"/>
      <c r="C8" s="14" t="s">
        <v>98</v>
      </c>
      <c r="D8" s="4" t="s">
        <v>94</v>
      </c>
      <c r="E8" s="14" t="s">
        <v>103</v>
      </c>
    </row>
    <row r="9" spans="1:5" ht="24.75" customHeight="1">
      <c r="A9" s="23" t="s">
        <v>36</v>
      </c>
      <c r="B9" s="24" t="s">
        <v>2</v>
      </c>
      <c r="C9" s="25">
        <f>C10+C12+C15+C17+C18+C14</f>
        <v>35588572</v>
      </c>
      <c r="D9" s="25">
        <f>E9-C9</f>
        <v>5393995.190000005</v>
      </c>
      <c r="E9" s="25">
        <f>E10+E12+E15+E17+E18+E14</f>
        <v>40982567.190000005</v>
      </c>
    </row>
    <row r="10" spans="1:5" ht="31.5">
      <c r="A10" s="6" t="s">
        <v>37</v>
      </c>
      <c r="B10" s="4" t="s">
        <v>3</v>
      </c>
      <c r="C10" s="18">
        <v>1455697</v>
      </c>
      <c r="D10" s="20">
        <f aca="true" t="shared" si="0" ref="D10:D63">E10-C10</f>
        <v>0</v>
      </c>
      <c r="E10" s="18">
        <v>1455697</v>
      </c>
    </row>
    <row r="11" spans="1:5" ht="47.25" hidden="1">
      <c r="A11" s="8" t="s">
        <v>89</v>
      </c>
      <c r="B11" s="9" t="s">
        <v>90</v>
      </c>
      <c r="C11" s="18"/>
      <c r="D11" s="20">
        <f t="shared" si="0"/>
        <v>0</v>
      </c>
      <c r="E11" s="18"/>
    </row>
    <row r="12" spans="1:5" ht="48.75" customHeight="1">
      <c r="A12" s="6" t="s">
        <v>38</v>
      </c>
      <c r="B12" s="4" t="s">
        <v>4</v>
      </c>
      <c r="C12" s="18">
        <v>19713240</v>
      </c>
      <c r="D12" s="20">
        <f t="shared" si="0"/>
        <v>352000</v>
      </c>
      <c r="E12" s="18">
        <v>20065240</v>
      </c>
    </row>
    <row r="13" spans="1:5" ht="20.25" customHeight="1" hidden="1">
      <c r="A13" s="6" t="s">
        <v>58</v>
      </c>
      <c r="B13" s="4" t="s">
        <v>59</v>
      </c>
      <c r="C13" s="18"/>
      <c r="D13" s="20">
        <f t="shared" si="0"/>
        <v>0</v>
      </c>
      <c r="E13" s="18"/>
    </row>
    <row r="14" spans="1:5" ht="20.25" customHeight="1">
      <c r="A14" s="6" t="s">
        <v>58</v>
      </c>
      <c r="B14" s="4" t="s">
        <v>100</v>
      </c>
      <c r="C14" s="18">
        <v>5900</v>
      </c>
      <c r="D14" s="20"/>
      <c r="E14" s="18">
        <v>5900</v>
      </c>
    </row>
    <row r="15" spans="1:5" ht="30.75" customHeight="1">
      <c r="A15" s="6" t="s">
        <v>39</v>
      </c>
      <c r="B15" s="4" t="s">
        <v>5</v>
      </c>
      <c r="C15" s="18">
        <v>5791063</v>
      </c>
      <c r="D15" s="20">
        <f t="shared" si="0"/>
        <v>250984.1900000004</v>
      </c>
      <c r="E15" s="18">
        <v>6042047.19</v>
      </c>
    </row>
    <row r="16" spans="1:5" ht="12" customHeight="1" hidden="1">
      <c r="A16" s="6" t="s">
        <v>88</v>
      </c>
      <c r="B16" s="4" t="s">
        <v>87</v>
      </c>
      <c r="C16" s="18"/>
      <c r="D16" s="20">
        <f t="shared" si="0"/>
        <v>0</v>
      </c>
      <c r="E16" s="18"/>
    </row>
    <row r="17" spans="1:5" ht="16.5" customHeight="1">
      <c r="A17" s="6" t="s">
        <v>40</v>
      </c>
      <c r="B17" s="4" t="s">
        <v>7</v>
      </c>
      <c r="C17" s="18">
        <v>2000000</v>
      </c>
      <c r="D17" s="20">
        <f t="shared" si="0"/>
        <v>-407124.06000000006</v>
      </c>
      <c r="E17" s="18">
        <f>1596875.94-4000</f>
        <v>1592875.94</v>
      </c>
    </row>
    <row r="18" spans="1:5" ht="15.75" customHeight="1">
      <c r="A18" s="6" t="s">
        <v>60</v>
      </c>
      <c r="B18" s="4" t="s">
        <v>6</v>
      </c>
      <c r="C18" s="18">
        <v>6622672</v>
      </c>
      <c r="D18" s="20">
        <f>E18-C18</f>
        <v>5198135.0600000005</v>
      </c>
      <c r="E18" s="18">
        <f>11816807.06+4000</f>
        <v>11820807.06</v>
      </c>
    </row>
    <row r="19" spans="1:5" ht="18.75" customHeight="1">
      <c r="A19" s="23" t="s">
        <v>61</v>
      </c>
      <c r="B19" s="24" t="s">
        <v>62</v>
      </c>
      <c r="C19" s="25">
        <f>C20</f>
        <v>142112</v>
      </c>
      <c r="D19" s="25">
        <f t="shared" si="0"/>
        <v>1660</v>
      </c>
      <c r="E19" s="25">
        <f>E20</f>
        <v>143772</v>
      </c>
    </row>
    <row r="20" spans="1:5" ht="18.75" customHeight="1">
      <c r="A20" s="6" t="s">
        <v>63</v>
      </c>
      <c r="B20" s="4" t="s">
        <v>64</v>
      </c>
      <c r="C20" s="19">
        <v>142112</v>
      </c>
      <c r="D20" s="20">
        <f t="shared" si="0"/>
        <v>1660</v>
      </c>
      <c r="E20" s="19">
        <v>143772</v>
      </c>
    </row>
    <row r="21" spans="1:5" ht="22.5" customHeight="1">
      <c r="A21" s="23" t="s">
        <v>41</v>
      </c>
      <c r="B21" s="24" t="s">
        <v>8</v>
      </c>
      <c r="C21" s="25">
        <f>SUM(C22:C24)</f>
        <v>1147000</v>
      </c>
      <c r="D21" s="25">
        <f t="shared" si="0"/>
        <v>119562</v>
      </c>
      <c r="E21" s="25">
        <f>SUM(E22:E24)</f>
        <v>1266562</v>
      </c>
    </row>
    <row r="22" spans="1:5" ht="15.75" hidden="1">
      <c r="A22" s="6" t="s">
        <v>42</v>
      </c>
      <c r="B22" s="4" t="s">
        <v>9</v>
      </c>
      <c r="C22" s="20"/>
      <c r="D22" s="13">
        <f t="shared" si="0"/>
        <v>0</v>
      </c>
      <c r="E22" s="19"/>
    </row>
    <row r="23" spans="1:5" ht="31.5" customHeight="1">
      <c r="A23" s="6" t="s">
        <v>43</v>
      </c>
      <c r="B23" s="4" t="s">
        <v>10</v>
      </c>
      <c r="C23" s="18">
        <v>1147000</v>
      </c>
      <c r="D23" s="20">
        <f t="shared" si="0"/>
        <v>0</v>
      </c>
      <c r="E23" s="18">
        <v>1147000</v>
      </c>
    </row>
    <row r="24" spans="1:5" ht="31.5" customHeight="1">
      <c r="A24" s="6" t="s">
        <v>95</v>
      </c>
      <c r="B24" s="16" t="s">
        <v>96</v>
      </c>
      <c r="C24" s="18"/>
      <c r="D24" s="20">
        <f>E24-C24</f>
        <v>119562</v>
      </c>
      <c r="E24" s="18">
        <v>119562</v>
      </c>
    </row>
    <row r="25" spans="1:5" ht="24" customHeight="1">
      <c r="A25" s="23" t="s">
        <v>44</v>
      </c>
      <c r="B25" s="24" t="s">
        <v>11</v>
      </c>
      <c r="C25" s="25">
        <f>SUM(C26:C30)</f>
        <v>26473663</v>
      </c>
      <c r="D25" s="25">
        <f t="shared" si="0"/>
        <v>522145.5399999991</v>
      </c>
      <c r="E25" s="25">
        <f>SUM(E26:E30)</f>
        <v>26995808.54</v>
      </c>
    </row>
    <row r="26" spans="1:5" ht="10.5" customHeight="1" hidden="1">
      <c r="A26" s="6" t="s">
        <v>65</v>
      </c>
      <c r="B26" s="4" t="s">
        <v>66</v>
      </c>
      <c r="C26" s="20">
        <v>0</v>
      </c>
      <c r="D26" s="13">
        <f t="shared" si="0"/>
        <v>0</v>
      </c>
      <c r="E26" s="19"/>
    </row>
    <row r="27" spans="1:5" ht="20.25" customHeight="1">
      <c r="A27" s="6" t="s">
        <v>91</v>
      </c>
      <c r="B27" s="4" t="s">
        <v>92</v>
      </c>
      <c r="C27" s="18">
        <v>1032663</v>
      </c>
      <c r="D27" s="20">
        <f t="shared" si="0"/>
        <v>137585</v>
      </c>
      <c r="E27" s="18">
        <v>1170248</v>
      </c>
    </row>
    <row r="28" spans="1:5" ht="15.75">
      <c r="A28" s="6" t="s">
        <v>45</v>
      </c>
      <c r="B28" s="4" t="s">
        <v>12</v>
      </c>
      <c r="C28" s="18">
        <v>3544000</v>
      </c>
      <c r="D28" s="20">
        <f t="shared" si="0"/>
        <v>-44000</v>
      </c>
      <c r="E28" s="18">
        <v>3500000</v>
      </c>
    </row>
    <row r="29" spans="1:5" ht="15.75">
      <c r="A29" s="6" t="s">
        <v>46</v>
      </c>
      <c r="B29" s="4" t="s">
        <v>13</v>
      </c>
      <c r="C29" s="18">
        <v>21174000</v>
      </c>
      <c r="D29" s="20">
        <f t="shared" si="0"/>
        <v>250989.5399999991</v>
      </c>
      <c r="E29" s="18">
        <v>21424989.54</v>
      </c>
    </row>
    <row r="30" spans="1:5" ht="18" customHeight="1">
      <c r="A30" s="6" t="s">
        <v>47</v>
      </c>
      <c r="B30" s="4" t="s">
        <v>14</v>
      </c>
      <c r="C30" s="18">
        <v>723000</v>
      </c>
      <c r="D30" s="20">
        <f t="shared" si="0"/>
        <v>177571</v>
      </c>
      <c r="E30" s="18">
        <v>900571</v>
      </c>
    </row>
    <row r="31" spans="1:5" ht="19.5" customHeight="1">
      <c r="A31" s="23" t="s">
        <v>48</v>
      </c>
      <c r="B31" s="24" t="s">
        <v>15</v>
      </c>
      <c r="C31" s="25">
        <f>SUM(C32:C34)</f>
        <v>7073804</v>
      </c>
      <c r="D31" s="25">
        <f t="shared" si="0"/>
        <v>14880166.93</v>
      </c>
      <c r="E31" s="25">
        <f>SUM(E32:E34)</f>
        <v>21953970.93</v>
      </c>
    </row>
    <row r="32" spans="1:5" ht="18" customHeight="1">
      <c r="A32" s="6" t="s">
        <v>49</v>
      </c>
      <c r="B32" s="4" t="s">
        <v>16</v>
      </c>
      <c r="C32" s="20"/>
      <c r="D32" s="20">
        <f t="shared" si="0"/>
        <v>1560414</v>
      </c>
      <c r="E32" s="19">
        <v>1560414</v>
      </c>
    </row>
    <row r="33" spans="1:5" ht="15.75" customHeight="1">
      <c r="A33" s="6" t="s">
        <v>50</v>
      </c>
      <c r="B33" s="4" t="s">
        <v>17</v>
      </c>
      <c r="C33" s="19">
        <v>7073804</v>
      </c>
      <c r="D33" s="20">
        <f t="shared" si="0"/>
        <v>13319752.93</v>
      </c>
      <c r="E33" s="19">
        <v>20393556.93</v>
      </c>
    </row>
    <row r="34" spans="1:5" ht="21" customHeight="1">
      <c r="A34" s="6" t="s">
        <v>101</v>
      </c>
      <c r="B34" s="4" t="s">
        <v>102</v>
      </c>
      <c r="C34" s="20"/>
      <c r="D34" s="20">
        <f t="shared" si="0"/>
        <v>0</v>
      </c>
      <c r="E34" s="19">
        <v>0</v>
      </c>
    </row>
    <row r="35" spans="1:5" ht="21" customHeight="1">
      <c r="A35" s="23" t="s">
        <v>51</v>
      </c>
      <c r="B35" s="24" t="s">
        <v>18</v>
      </c>
      <c r="C35" s="25">
        <f>C36+C37+C38+C39</f>
        <v>150819173</v>
      </c>
      <c r="D35" s="25">
        <f t="shared" si="0"/>
        <v>7322732.340000004</v>
      </c>
      <c r="E35" s="25">
        <f>E36+E37+E38+E39</f>
        <v>158141905.34</v>
      </c>
    </row>
    <row r="36" spans="1:5" ht="15.75">
      <c r="A36" s="6" t="s">
        <v>52</v>
      </c>
      <c r="B36" s="4" t="s">
        <v>19</v>
      </c>
      <c r="C36" s="18">
        <v>36054103</v>
      </c>
      <c r="D36" s="20">
        <f>E36-C36</f>
        <v>1325779.6799999997</v>
      </c>
      <c r="E36" s="18">
        <v>37379882.68</v>
      </c>
    </row>
    <row r="37" spans="1:5" ht="15.75">
      <c r="A37" s="6" t="s">
        <v>53</v>
      </c>
      <c r="B37" s="4" t="s">
        <v>20</v>
      </c>
      <c r="C37" s="18">
        <v>103069212</v>
      </c>
      <c r="D37" s="20">
        <f t="shared" si="0"/>
        <v>4157916.200000003</v>
      </c>
      <c r="E37" s="18">
        <v>107227128.2</v>
      </c>
    </row>
    <row r="38" spans="1:5" ht="15.75">
      <c r="A38" s="6" t="s">
        <v>54</v>
      </c>
      <c r="B38" s="4" t="s">
        <v>21</v>
      </c>
      <c r="C38" s="18">
        <v>4208824</v>
      </c>
      <c r="D38" s="20">
        <f t="shared" si="0"/>
        <v>844195.46</v>
      </c>
      <c r="E38" s="18">
        <v>5053019.46</v>
      </c>
    </row>
    <row r="39" spans="1:5" ht="15.75">
      <c r="A39" s="6" t="s">
        <v>57</v>
      </c>
      <c r="B39" s="4" t="s">
        <v>22</v>
      </c>
      <c r="C39" s="18">
        <v>7487034</v>
      </c>
      <c r="D39" s="20">
        <f t="shared" si="0"/>
        <v>994841</v>
      </c>
      <c r="E39" s="18">
        <v>8481875</v>
      </c>
    </row>
    <row r="40" spans="1:5" ht="26.25" customHeight="1">
      <c r="A40" s="23" t="s">
        <v>55</v>
      </c>
      <c r="B40" s="24" t="s">
        <v>85</v>
      </c>
      <c r="C40" s="25">
        <f>SUM(C41:C43)</f>
        <v>20971953</v>
      </c>
      <c r="D40" s="25">
        <f t="shared" si="0"/>
        <v>3330659</v>
      </c>
      <c r="E40" s="25">
        <f>SUM(E41:E43)</f>
        <v>24302612</v>
      </c>
    </row>
    <row r="41" spans="1:5" ht="20.25" customHeight="1">
      <c r="A41" s="6" t="s">
        <v>56</v>
      </c>
      <c r="B41" s="4" t="s">
        <v>23</v>
      </c>
      <c r="C41" s="19">
        <v>20971953</v>
      </c>
      <c r="D41" s="20">
        <f t="shared" si="0"/>
        <v>3330659</v>
      </c>
      <c r="E41" s="19">
        <v>24302612</v>
      </c>
    </row>
    <row r="42" spans="1:5" ht="14.25" customHeight="1" hidden="1">
      <c r="A42" s="6"/>
      <c r="B42" s="4"/>
      <c r="C42" s="20"/>
      <c r="D42" s="13">
        <f t="shared" si="0"/>
        <v>0</v>
      </c>
      <c r="E42" s="19"/>
    </row>
    <row r="43" spans="1:5" ht="15" customHeight="1" hidden="1">
      <c r="A43" s="6"/>
      <c r="B43" s="4"/>
      <c r="C43" s="20"/>
      <c r="D43" s="13">
        <f t="shared" si="0"/>
        <v>0</v>
      </c>
      <c r="E43" s="19"/>
    </row>
    <row r="44" spans="1:5" ht="15.75" hidden="1">
      <c r="A44" s="6"/>
      <c r="B44" s="4"/>
      <c r="C44" s="20"/>
      <c r="D44" s="13">
        <f t="shared" si="0"/>
        <v>0</v>
      </c>
      <c r="E44" s="19"/>
    </row>
    <row r="45" spans="1:5" ht="18" customHeight="1" hidden="1">
      <c r="A45" s="6"/>
      <c r="B45" s="4"/>
      <c r="C45" s="20"/>
      <c r="D45" s="13">
        <f t="shared" si="0"/>
        <v>0</v>
      </c>
      <c r="E45" s="19"/>
    </row>
    <row r="46" spans="1:5" ht="24.75" customHeight="1">
      <c r="A46" s="23">
        <v>1000</v>
      </c>
      <c r="B46" s="24" t="s">
        <v>25</v>
      </c>
      <c r="C46" s="25">
        <f>SUM(C47:C51)</f>
        <v>114463052</v>
      </c>
      <c r="D46" s="25">
        <f t="shared" si="0"/>
        <v>3800301.4799999893</v>
      </c>
      <c r="E46" s="25">
        <f>SUM(E47:E51)</f>
        <v>118263353.47999999</v>
      </c>
    </row>
    <row r="47" spans="1:5" ht="15.75">
      <c r="A47" s="6">
        <v>1001</v>
      </c>
      <c r="B47" s="4" t="s">
        <v>26</v>
      </c>
      <c r="C47" s="18">
        <v>1605000</v>
      </c>
      <c r="D47" s="20">
        <f t="shared" si="0"/>
        <v>470000</v>
      </c>
      <c r="E47" s="18">
        <v>2075000</v>
      </c>
    </row>
    <row r="48" spans="1:6" ht="18" customHeight="1">
      <c r="A48" s="6">
        <v>1002</v>
      </c>
      <c r="B48" s="4" t="s">
        <v>27</v>
      </c>
      <c r="C48" s="18">
        <v>38491468</v>
      </c>
      <c r="D48" s="20">
        <f t="shared" si="0"/>
        <v>-592933</v>
      </c>
      <c r="E48" s="18">
        <v>37898535</v>
      </c>
      <c r="F48" s="21"/>
    </row>
    <row r="49" spans="1:6" ht="21.75" customHeight="1">
      <c r="A49" s="6">
        <v>1003</v>
      </c>
      <c r="B49" s="4" t="s">
        <v>28</v>
      </c>
      <c r="C49" s="18">
        <v>51608552</v>
      </c>
      <c r="D49" s="20">
        <f t="shared" si="0"/>
        <v>-2665428.5200000033</v>
      </c>
      <c r="E49" s="18">
        <v>48943123.48</v>
      </c>
      <c r="F49" s="22"/>
    </row>
    <row r="50" spans="1:6" ht="15.75">
      <c r="A50" s="6">
        <v>1004</v>
      </c>
      <c r="B50" s="4" t="s">
        <v>29</v>
      </c>
      <c r="C50" s="18">
        <v>17738232</v>
      </c>
      <c r="D50" s="20">
        <f t="shared" si="0"/>
        <v>6588663</v>
      </c>
      <c r="E50" s="18">
        <v>24326895</v>
      </c>
      <c r="F50" s="21"/>
    </row>
    <row r="51" spans="1:5" ht="15.75">
      <c r="A51" s="6">
        <v>1006</v>
      </c>
      <c r="B51" s="4" t="s">
        <v>30</v>
      </c>
      <c r="C51" s="18">
        <v>5019800</v>
      </c>
      <c r="D51" s="20">
        <f t="shared" si="0"/>
        <v>0</v>
      </c>
      <c r="E51" s="18">
        <v>5019800</v>
      </c>
    </row>
    <row r="52" spans="1:5" ht="22.5" customHeight="1">
      <c r="A52" s="23">
        <v>1100</v>
      </c>
      <c r="B52" s="24" t="s">
        <v>24</v>
      </c>
      <c r="C52" s="25">
        <f>C53</f>
        <v>604000</v>
      </c>
      <c r="D52" s="25">
        <f t="shared" si="0"/>
        <v>3327530</v>
      </c>
      <c r="E52" s="25">
        <f>E53</f>
        <v>3931530</v>
      </c>
    </row>
    <row r="53" spans="1:5" ht="18.75" customHeight="1">
      <c r="A53" s="6" t="s">
        <v>67</v>
      </c>
      <c r="B53" s="4" t="s">
        <v>70</v>
      </c>
      <c r="C53" s="19">
        <v>604000</v>
      </c>
      <c r="D53" s="20">
        <f t="shared" si="0"/>
        <v>3327530</v>
      </c>
      <c r="E53" s="19">
        <v>3931530</v>
      </c>
    </row>
    <row r="54" spans="1:5" ht="21.75" customHeight="1">
      <c r="A54" s="23" t="s">
        <v>68</v>
      </c>
      <c r="B54" s="24" t="s">
        <v>69</v>
      </c>
      <c r="C54" s="25">
        <f>C55</f>
        <v>1500000</v>
      </c>
      <c r="D54" s="25">
        <f t="shared" si="0"/>
        <v>100000</v>
      </c>
      <c r="E54" s="25">
        <f>E55</f>
        <v>1600000</v>
      </c>
    </row>
    <row r="55" spans="1:5" ht="24" customHeight="1">
      <c r="A55" s="6" t="s">
        <v>71</v>
      </c>
      <c r="B55" s="4" t="s">
        <v>72</v>
      </c>
      <c r="C55" s="20">
        <v>1500000</v>
      </c>
      <c r="D55" s="20">
        <f t="shared" si="0"/>
        <v>100000</v>
      </c>
      <c r="E55" s="19">
        <v>1600000</v>
      </c>
    </row>
    <row r="56" spans="1:5" ht="20.25" customHeight="1" hidden="1">
      <c r="A56" s="5" t="s">
        <v>73</v>
      </c>
      <c r="B56" s="3" t="s">
        <v>74</v>
      </c>
      <c r="C56" s="13">
        <f>C57</f>
        <v>0</v>
      </c>
      <c r="D56" s="13">
        <f t="shared" si="0"/>
        <v>0</v>
      </c>
      <c r="E56" s="13">
        <f>E57</f>
        <v>0</v>
      </c>
    </row>
    <row r="57" spans="1:5" ht="18.75" customHeight="1" hidden="1">
      <c r="A57" s="6" t="s">
        <v>75</v>
      </c>
      <c r="B57" s="4" t="s">
        <v>76</v>
      </c>
      <c r="C57" s="20"/>
      <c r="D57" s="20">
        <f t="shared" si="0"/>
        <v>0</v>
      </c>
      <c r="E57" s="19"/>
    </row>
    <row r="58" spans="1:5" ht="36" customHeight="1">
      <c r="A58" s="23" t="s">
        <v>77</v>
      </c>
      <c r="B58" s="24" t="s">
        <v>83</v>
      </c>
      <c r="C58" s="25">
        <f>C59+C61</f>
        <v>54690000</v>
      </c>
      <c r="D58" s="25">
        <f t="shared" si="0"/>
        <v>0</v>
      </c>
      <c r="E58" s="25">
        <f>E59+E61</f>
        <v>54690000</v>
      </c>
    </row>
    <row r="59" spans="1:5" ht="30" customHeight="1">
      <c r="A59" s="6" t="s">
        <v>78</v>
      </c>
      <c r="B59" s="4" t="s">
        <v>81</v>
      </c>
      <c r="C59" s="20">
        <v>54690000</v>
      </c>
      <c r="D59" s="20">
        <f t="shared" si="0"/>
        <v>0</v>
      </c>
      <c r="E59" s="18">
        <v>54690000</v>
      </c>
    </row>
    <row r="60" spans="1:5" ht="14.25" customHeight="1" hidden="1">
      <c r="A60" s="6" t="s">
        <v>79</v>
      </c>
      <c r="B60" s="4" t="s">
        <v>82</v>
      </c>
      <c r="C60" s="20" t="e">
        <f>#REF!+#REF!+#REF!+#REF!</f>
        <v>#REF!</v>
      </c>
      <c r="D60" s="13" t="e">
        <f t="shared" si="0"/>
        <v>#REF!</v>
      </c>
      <c r="E60" s="19"/>
    </row>
    <row r="61" spans="1:5" ht="19.5" customHeight="1">
      <c r="A61" s="6" t="s">
        <v>79</v>
      </c>
      <c r="B61" s="4" t="s">
        <v>82</v>
      </c>
      <c r="C61" s="19"/>
      <c r="D61" s="20">
        <f t="shared" si="0"/>
        <v>0</v>
      </c>
      <c r="E61" s="19"/>
    </row>
    <row r="62" spans="1:5" ht="13.5" customHeight="1" hidden="1">
      <c r="A62" s="6" t="s">
        <v>80</v>
      </c>
      <c r="B62" s="4" t="s">
        <v>86</v>
      </c>
      <c r="C62" s="20"/>
      <c r="D62" s="13">
        <f t="shared" si="0"/>
        <v>0</v>
      </c>
      <c r="E62" s="19"/>
    </row>
    <row r="63" spans="1:5" ht="15" customHeight="1">
      <c r="A63" s="33" t="s">
        <v>31</v>
      </c>
      <c r="B63" s="34"/>
      <c r="C63" s="25">
        <f>C9+C19+C21+C25+C31+C35+C40+C46+C52+C54+C56+C58</f>
        <v>413473329</v>
      </c>
      <c r="D63" s="25">
        <f t="shared" si="0"/>
        <v>38798752.48000002</v>
      </c>
      <c r="E63" s="25">
        <f>E9+E19+E21+E25+E31+E35+E40+E46+E52+E54+E56+E58</f>
        <v>452272081.48</v>
      </c>
    </row>
    <row r="64" spans="1:5" ht="15.75" hidden="1">
      <c r="A64" s="6"/>
      <c r="B64" s="3" t="s">
        <v>35</v>
      </c>
      <c r="C64" s="13">
        <v>0</v>
      </c>
      <c r="D64" s="19"/>
      <c r="E64" s="19"/>
    </row>
    <row r="65" spans="1:5" ht="1.5" customHeight="1" hidden="1">
      <c r="A65" s="6"/>
      <c r="B65" s="4" t="s">
        <v>32</v>
      </c>
      <c r="C65" s="20"/>
      <c r="D65" s="19"/>
      <c r="E65" s="19"/>
    </row>
    <row r="66" spans="1:5" ht="15.75" hidden="1">
      <c r="A66" s="6"/>
      <c r="B66" s="3" t="s">
        <v>33</v>
      </c>
      <c r="C66" s="13">
        <f>C63+C65+C64</f>
        <v>413473329</v>
      </c>
      <c r="D66" s="19"/>
      <c r="E66" s="19"/>
    </row>
    <row r="67" spans="1:5" ht="15.75">
      <c r="A67" s="6"/>
      <c r="B67" s="15" t="s">
        <v>34</v>
      </c>
      <c r="C67" s="17">
        <v>0</v>
      </c>
      <c r="D67" s="19">
        <v>0</v>
      </c>
      <c r="E67" s="26">
        <v>-5670795.29</v>
      </c>
    </row>
  </sheetData>
  <sheetProtection/>
  <mergeCells count="6">
    <mergeCell ref="A7:A8"/>
    <mergeCell ref="B7:B8"/>
    <mergeCell ref="C7:E7"/>
    <mergeCell ref="C1:E1"/>
    <mergeCell ref="A4:E5"/>
    <mergeCell ref="A63:B63"/>
  </mergeCells>
  <printOptions/>
  <pageMargins left="0.5905511811023623" right="0.4330708661417323" top="0.31496062992125984" bottom="0.15748031496062992" header="0.1968503937007874" footer="0.1574803149606299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Н. Матвеева</cp:lastModifiedBy>
  <cp:lastPrinted>2016-09-30T05:57:43Z</cp:lastPrinted>
  <dcterms:created xsi:type="dcterms:W3CDTF">1996-10-08T23:32:33Z</dcterms:created>
  <dcterms:modified xsi:type="dcterms:W3CDTF">2016-09-30T05:57:51Z</dcterms:modified>
  <cp:category/>
  <cp:version/>
  <cp:contentType/>
  <cp:contentStatus/>
</cp:coreProperties>
</file>