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05" windowWidth="14955" windowHeight="8445" activeTab="0"/>
  </bookViews>
  <sheets>
    <sheet name="Лист1" sheetId="1" r:id="rId1"/>
    <sheet name="Лист2" sheetId="2" r:id="rId2"/>
  </sheets>
  <definedNames/>
  <calcPr fullCalcOnLoad="1"/>
</workbook>
</file>

<file path=xl/sharedStrings.xml><?xml version="1.0" encoding="utf-8"?>
<sst xmlns="http://schemas.openxmlformats.org/spreadsheetml/2006/main" count="220" uniqueCount="188">
  <si>
    <t>Код бюджетной классификации</t>
  </si>
  <si>
    <t>Наименование дохода</t>
  </si>
  <si>
    <t>00010000000000000000</t>
  </si>
  <si>
    <t>00010100000000000000</t>
  </si>
  <si>
    <t>Налоги на прибыль, доходы</t>
  </si>
  <si>
    <t>18210102010010000110</t>
  </si>
  <si>
    <t>18210102040010000110</t>
  </si>
  <si>
    <t>00010500000000000000</t>
  </si>
  <si>
    <t>Налоги на совокупный доход</t>
  </si>
  <si>
    <t>Единый налог на вмененный доход для отдельных видов деятельности</t>
  </si>
  <si>
    <t>Единый сельскохозяйственный налог</t>
  </si>
  <si>
    <t>0010800000000000000</t>
  </si>
  <si>
    <t>18210803010010000110</t>
  </si>
  <si>
    <t>Государственная пошлина за выдачу разрешения на установку рекламной конструкции</t>
  </si>
  <si>
    <t>00010900000000000000</t>
  </si>
  <si>
    <t>Задолженность и перерасчеты по отмененным налогам, сборам и иным обязательным платежам</t>
  </si>
  <si>
    <t>18210906010020000110</t>
  </si>
  <si>
    <t>Налог с продаж</t>
  </si>
  <si>
    <t>18210904010020000110</t>
  </si>
  <si>
    <t>Налоги на имущество предприятий</t>
  </si>
  <si>
    <t>00011100000000000000</t>
  </si>
  <si>
    <t>Доходы от использования имущества, находящегося в государственной и муниципального собственности</t>
  </si>
  <si>
    <t>70411105035050000120</t>
  </si>
  <si>
    <t>00011200000000000000</t>
  </si>
  <si>
    <t>Платежи при пользовании природными ресурсами</t>
  </si>
  <si>
    <t>00011400000000000000</t>
  </si>
  <si>
    <t>Доходы от продажи материальных и нематериальных активов</t>
  </si>
  <si>
    <t>00011600000000000000</t>
  </si>
  <si>
    <t>Штрафы, санкции, возмещение ущерба</t>
  </si>
  <si>
    <t>18211603030010000140</t>
  </si>
  <si>
    <t>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</si>
  <si>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t xml:space="preserve">Денежные взыскания (штрафы) за нарушение земельного законодательства </t>
  </si>
  <si>
    <t>Прочие поступления от денежных взысканий (штрафов) и иных сумм в возмещение ущерба, зачисляемые в бюджеты муниципальных районов</t>
  </si>
  <si>
    <t>00020000000000000000</t>
  </si>
  <si>
    <t>Безвозмездные поступления</t>
  </si>
  <si>
    <t>00020200000000000000</t>
  </si>
  <si>
    <t>Дотации бюджетам муниципальных районов на выравнивание бюджетной обеспеченности</t>
  </si>
  <si>
    <t>Большесельское сельское поселение</t>
  </si>
  <si>
    <t>Благовещенское сельское поселение</t>
  </si>
  <si>
    <t>Вареговское сельское поселение</t>
  </si>
  <si>
    <t>Налоговые и неналоговые доходы</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</si>
  <si>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</si>
  <si>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</si>
  <si>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</si>
  <si>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70411690050050000140</t>
  </si>
  <si>
    <t xml:space="preserve"> (руб.)</t>
  </si>
  <si>
    <t>18210503010010000110</t>
  </si>
  <si>
    <t>18210502010020000110</t>
  </si>
  <si>
    <t>04811201030010000120</t>
  </si>
  <si>
    <t>70520201003050000151</t>
  </si>
  <si>
    <t>18210102020010000110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</si>
  <si>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</si>
  <si>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18811690050050000140</t>
  </si>
  <si>
    <t>18210102030010000110</t>
  </si>
  <si>
    <t xml:space="preserve">к Решению Собрания Представителей </t>
  </si>
  <si>
    <t>70411406025050000430</t>
  </si>
  <si>
    <t>04811201010010000120</t>
  </si>
  <si>
    <t>Плата за выбросы загрязняющих веществ в атмосферный воздух стационарными объектами</t>
  </si>
  <si>
    <t>Дотации бюджетам муниципальных районов на поддержку мер по обеспечению сбалансированности бюджетов</t>
  </si>
  <si>
    <t>00010300000000000000</t>
  </si>
  <si>
    <t>Налоги на товары (работы, услуги), реализуемые на территории Российской Федерации</t>
  </si>
  <si>
    <t>Субвенции бюджетам муниципальных районов на выполнение передаваемых полномочий субъектов Российской Федерации      (Субвенция на оказание социальной помощи отдельным категориям граждан)</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</si>
  <si>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местного самоуправления в сфере социальной защиты населения)</t>
  </si>
  <si>
    <t>Субвенции бюджетам муниципальных районов на выполнение передаваемых полномочий субъектов Российской Федерации      (Субвенция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</si>
  <si>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Прочие субсидии бюджетам муниципальных районов                                     (Субсидия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</si>
  <si>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Денежные взыскания (штрафы) за нарушение законодательства Российской Федерации об охране и использовании животного мира</t>
  </si>
  <si>
    <t>94911690050050000140</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</si>
  <si>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ежемесячной денежной выплаты ветеранам труда и труженикам тыла, реабилитированным лицам)</t>
  </si>
  <si>
    <t>Субвенции бюджетам муниципальных районов на выполнение передаваемых полномочий субъектов Российской Федерации                                                     (Субвенция на социальную поддержку отдельных категорий граждан в части ежемесячного пособия на ребенка)</t>
  </si>
  <si>
    <t>Субвенции бюджетам муниципальных районов на выполнение передаваемых полномочий субъектов Российской Федерации (Субвенция на обеспечение профилактики безнадзорности, правонарушений несовершеннолетних и защиты их прав)</t>
  </si>
  <si>
    <t>Субвенции бюджетам муниципальных районов на выполнение передаваемых полномочий субъектов Российской Федерации (Субвенция на реализацию отдельных полномочий в сфере законодательства об административных правонарушениях)</t>
  </si>
  <si>
    <t>Субвенции бюджетам муниципальных районов на выполнение передаваемых полномочий субъектов Российской Федерации (Субвенция на денежные выплаты)</t>
  </si>
  <si>
    <t>Субвенции бюджетам муниципальных районов на выполнение передаваемых полномочий субъектов Российской Федерации (Субвенция на государственную поддержку опеки и попечительства)</t>
  </si>
  <si>
    <t>Субвенции бюджетам муниципальных районов на выполнение передаваемых полномочий субъектов Российской Федерации (Субвенция на обеспечение деятельности органов опеки и попечительства)</t>
  </si>
  <si>
    <t xml:space="preserve">Налог на доходы физических лиц с доходов, полученных физическими лицами в соответствии со ст. 228 Налогового кодекса Российской Федерации </t>
  </si>
  <si>
    <t>18811621050050000140</t>
  </si>
  <si>
    <t>00011300000000000000</t>
  </si>
  <si>
    <t>Доходы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</si>
  <si>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</si>
  <si>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(руб.</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</si>
  <si>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лиц, находящихся под диспансерным наблюдением в связи с туберкулезом, и больных туберкулезом)</t>
  </si>
  <si>
    <t>70411301995050000130</t>
  </si>
  <si>
    <t>70411302995050000130</t>
  </si>
  <si>
    <t>Прочие доходы от компенсации затрат бюджетов муниципальных районов</t>
  </si>
  <si>
    <t>70411402053050000410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</si>
  <si>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т.ч. казенных), в части реализации основных средств по указанному имуществу</t>
  </si>
  <si>
    <t>08111625060010000140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</si>
  <si>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</si>
  <si>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93111690050050000140</t>
  </si>
  <si>
    <t>00020210000000000000</t>
  </si>
  <si>
    <t>Дотации бюджетам бюджетной системы Российской Федерации</t>
  </si>
  <si>
    <t>Безвозмездные поступления от других бюджетов бюджетной системы  Российской Федерации</t>
  </si>
  <si>
    <t>Дотации бюджетам сельских поселений на выравнивание бюджетной обеспеченности</t>
  </si>
  <si>
    <t>Субсидии бюджетам бюджетной системы Российской Федерации (межбюджетные субсидии)</t>
  </si>
  <si>
    <t>00020220000000000000</t>
  </si>
  <si>
    <t>Субвенции бюджетам муниципальных районов на оплату жилищно-коммунальных услуг отдельным категориям граждан за счет средств федерального бюджета</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</si>
  <si>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</si>
  <si>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</si>
  <si>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</si>
  <si>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 (за счет средств федерального бюджета) </t>
  </si>
  <si>
    <t>Субвенции бюджетам муниципальных районов на выполнение передаваемых полномочий субъектов Российской Федерации (Субвенция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</si>
  <si>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Субвенции бюджетам муниципальных районов на выполнение передаваемых полномочий субъектов Российской Федерации (Субвенция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</si>
  <si>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71820230024050000151</t>
  </si>
  <si>
    <t>Субвенции бюджетам муниципальных районов на выполнение передаваемых полномочий субъектов Российской Федерации (Субвенция на компенсацию части расходов на приобретение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</si>
  <si>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частичную оплату стоимости путевки в организации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</si>
  <si>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(Субвенция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</si>
  <si>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</si>
  <si>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</si>
  <si>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</si>
  <si>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Итого</t>
  </si>
  <si>
    <t xml:space="preserve">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</si>
  <si>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Субвенции бюджетам муниципальных районов на выполнение передаваемых полномочий субъектов Российской Федерации (Субвенция на предоставление гражданам субсидий на оплату жилого помещения и коммунальных услуг)</t>
  </si>
  <si>
    <t>Глава  муниципального района:</t>
  </si>
  <si>
    <t>В.А. Лубенин</t>
  </si>
  <si>
    <t>00020230000000000000</t>
  </si>
  <si>
    <t>Субвенции бюджетам бюджетной системы Российской Федерации</t>
  </si>
  <si>
    <t xml:space="preserve">Субвенции бюджетам муниципальных районов на выполнение передаваемых полномочий субъектов Российской Федерации (Субвенция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 </t>
  </si>
  <si>
    <t>70411105013050000120</t>
  </si>
  <si>
    <t>70411406013050000430</t>
  </si>
  <si>
    <t>93811625030010000140</t>
  </si>
  <si>
    <t>94911643000010000140</t>
  </si>
  <si>
    <t>2020 год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</si>
  <si>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</si>
  <si>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</si>
  <si>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</si>
  <si>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сбросы загрязняющих веществ в водные объекты</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</si>
  <si>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</si>
  <si>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</si>
  <si>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</si>
  <si>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и реконструкции объектов теплоснабжения)</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</si>
  <si>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строительству объектов газификации)</t>
  </si>
  <si>
    <t>Субвенции бюджетам муниципальных районов на выполнение передаваемых полномочий субъектов Российской Федерации (Субвенция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</si>
  <si>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выполнение передаваемых полномочий субъектов Российской Федерации (Субвенция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</si>
  <si>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 xml:space="preserve"> 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общеобразовательных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</si>
  <si>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организацию питания обучающихся 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</si>
  <si>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(Субвенция на организацию образовательного процесса в дошкольных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</si>
  <si>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(Субвенция на освобождение от оплаты стоимости проезда детей из многодетных семей)</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</si>
  <si>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</si>
  <si>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муниципальных районов на выполнение передаваемых полномочий субъектов Российской Федерации (Субвенции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</si>
  <si>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</si>
  <si>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t>
  </si>
  <si>
    <t xml:space="preserve">Прогнозируемые доходы бюджета Большесельского муниципального района на плановый период 2020 и 2021 годов в соответствии с классификацией доходов бюджетов Российской Федерации </t>
  </si>
  <si>
    <t>2021 год</t>
  </si>
  <si>
    <t>18210504020020000110</t>
  </si>
  <si>
    <t>Налог, взимаемый в связи с применением патентной системы налогообложения, зачисляемый в бюджеты муниципальных районов</t>
  </si>
  <si>
    <t>91110807150010000110</t>
  </si>
  <si>
    <t>04811201041010000120</t>
  </si>
  <si>
    <t>04811201042010000120</t>
  </si>
  <si>
    <t>Плата за размещение отходов производства</t>
  </si>
  <si>
    <t xml:space="preserve">Плата за размещение твердых коммунальных отходов </t>
  </si>
  <si>
    <t>71820229999050000150</t>
  </si>
  <si>
    <t>70420229999050000150</t>
  </si>
  <si>
    <t>Прочие субсидии бюджетам муниципальных районов (Субсидия на повышение оплаты труда отдельных категорий работников муниципальных учреждений в сфере образования)</t>
  </si>
  <si>
    <t>Прочие субсидии бюджетам муниципальных районов (Субсидия на повышение оплаты труда работников муниципальных учреждений в сфере культуры)</t>
  </si>
  <si>
    <t>Прочие субсидии бюджетам муниципальных районов (Субсидия на реализацию мероприятий по обеспечению безопасности граждан на водных объектах)</t>
  </si>
  <si>
    <t>70420220077050000150</t>
  </si>
  <si>
    <t>71020235573050000150</t>
  </si>
  <si>
    <t>Субвенции бюджетам муниципальных районов на выполнение полномочий Российской Федерации по осуществлению ежемесячной выплаты в связи с рождением (усыновлением) первого ребенка</t>
  </si>
  <si>
    <t>70420235120050000150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</si>
  <si>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</si>
  <si>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70520215001050000150</t>
  </si>
  <si>
    <t>70520215001100000150</t>
  </si>
  <si>
    <t>71020235250050000150</t>
  </si>
  <si>
    <t>70420235930050000150</t>
  </si>
  <si>
    <t>71020235220050000150</t>
  </si>
  <si>
    <t>70420235118050000150</t>
  </si>
  <si>
    <t>71820235260050000150</t>
  </si>
  <si>
    <t>71020230024050000150</t>
  </si>
  <si>
    <t>70420230024050000150</t>
  </si>
  <si>
    <t>71820230024050000150</t>
  </si>
  <si>
    <t>71020235084050000150</t>
  </si>
  <si>
    <t>71020235270050000150</t>
  </si>
  <si>
    <t>71020235380050000150</t>
  </si>
  <si>
    <t>71020235462050000150</t>
  </si>
  <si>
    <t>71020235137050000150</t>
  </si>
  <si>
    <t>10010302231010000110</t>
  </si>
  <si>
    <t>10010302241010000110</t>
  </si>
  <si>
    <t>10010302251010000110</t>
  </si>
  <si>
    <t>10010302261010000110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</si>
  <si>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</si>
  <si>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</si>
  <si>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</si>
  <si>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</si>
  <si>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Приложение 2</t>
  </si>
  <si>
    <t>Прочие субсидии бюджетам муниципальных районов (Субсидия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</si>
  <si>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сокращению доли загрязненных сточных вод в части строительства и реконструкции (модернизации) объектов водоотведения за счет средств областного бюджета)</t>
  </si>
  <si>
    <t>Субсидии бюджетам муниципальных районов на софинансирование капитальных вложений в объекты муниципальной собственности (Субсидия на реализацию мероприятий по сокращению доли загрязненных сточных вод в части строительства и реконструкции (модернизации) объектов водоотведения за счет средств федерального бюджета)</t>
  </si>
  <si>
    <t>от 01.08.2019г.  № 45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</si>
</sst>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0"/>
      <name val="Arial Cyr"/>
      <family val="0"/>
    </font>
    <font>
      <sz val="10"/>
      <name val="Times New Roman"/>
      <family val="1"/>
    </font>
    <font>
      <b/>
      <sz val="12"/>
      <name val="Times New Roman"/>
      <family val="1"/>
    </font>
    <font>
      <b/>
      <sz val="10"/>
      <name val="Times New Roman"/>
      <family val="1"/>
    </font>
    <font>
      <b/>
      <sz val="9"/>
      <name val="Times New Roman"/>
      <family val="1"/>
    </font>
    <font>
      <u val="single"/>
      <sz val="10"/>
      <color indexed="12"/>
      <name val="Arial Cyr"/>
      <family val="0"/>
    </font>
    <font>
      <u val="single"/>
      <sz val="10"/>
      <color indexed="36"/>
      <name val="Arial Cyr"/>
      <family val="0"/>
    </font>
    <font>
      <sz val="12"/>
      <name val="Times New Roman"/>
      <family val="1"/>
    </font>
    <font>
      <i/>
      <sz val="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6"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61">
    <xf numFmtId="0" fontId="0" fillId="0" borderId="0" xfId="0" applyAlignment="1">
      <alignment/>
    </xf>
    <xf numFmtId="0" fontId="1" fillId="0" borderId="0" xfId="0" applyFont="1" applyAlignment="1">
      <alignment wrapText="1"/>
    </xf>
    <xf numFmtId="0" fontId="0" fillId="0" borderId="0" xfId="0" applyFont="1" applyAlignment="1">
      <alignment wrapText="1"/>
    </xf>
    <xf numFmtId="49" fontId="0" fillId="0" borderId="0" xfId="0" applyNumberFormat="1" applyFont="1" applyAlignment="1">
      <alignment wrapText="1"/>
    </xf>
    <xf numFmtId="0" fontId="0" fillId="0" borderId="0" xfId="0" applyFont="1" applyAlignment="1">
      <alignment wrapText="1"/>
    </xf>
    <xf numFmtId="0" fontId="2" fillId="33" borderId="10" xfId="0" applyFont="1" applyFill="1" applyBorder="1" applyAlignment="1">
      <alignment vertical="top" wrapText="1"/>
    </xf>
    <xf numFmtId="49" fontId="2" fillId="0" borderId="10" xfId="0" applyNumberFormat="1" applyFont="1" applyBorder="1" applyAlignment="1">
      <alignment horizontal="center" vertical="top" wrapText="1"/>
    </xf>
    <xf numFmtId="0" fontId="2" fillId="0" borderId="10" xfId="0" applyFont="1" applyBorder="1" applyAlignment="1">
      <alignment vertical="top" wrapText="1"/>
    </xf>
    <xf numFmtId="49" fontId="7" fillId="33" borderId="10" xfId="0" applyNumberFormat="1" applyFont="1" applyFill="1" applyBorder="1" applyAlignment="1">
      <alignment horizontal="center" vertical="top" wrapText="1"/>
    </xf>
    <xf numFmtId="0" fontId="7" fillId="33" borderId="10" xfId="0" applyFont="1" applyFill="1" applyBorder="1" applyAlignment="1">
      <alignment vertical="top"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49"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49" fontId="2" fillId="33" borderId="10" xfId="0" applyNumberFormat="1" applyFont="1" applyFill="1" applyBorder="1" applyAlignment="1">
      <alignment horizontal="center" vertical="top" wrapText="1"/>
    </xf>
    <xf numFmtId="0" fontId="7" fillId="33" borderId="10" xfId="0" applyFont="1" applyFill="1" applyBorder="1" applyAlignment="1">
      <alignment wrapText="1"/>
    </xf>
    <xf numFmtId="0" fontId="7" fillId="0" borderId="0" xfId="0" applyFont="1" applyAlignment="1">
      <alignment wrapText="1"/>
    </xf>
    <xf numFmtId="0" fontId="7" fillId="0" borderId="10" xfId="0" applyFont="1" applyBorder="1" applyAlignment="1">
      <alignment wrapText="1"/>
    </xf>
    <xf numFmtId="49" fontId="8" fillId="33" borderId="10" xfId="0" applyNumberFormat="1" applyFont="1" applyFill="1" applyBorder="1" applyAlignment="1">
      <alignment horizontal="center" vertical="top" wrapText="1"/>
    </xf>
    <xf numFmtId="0" fontId="8" fillId="33" borderId="10" xfId="0" applyFont="1" applyFill="1" applyBorder="1" applyAlignment="1">
      <alignment vertical="top" wrapText="1"/>
    </xf>
    <xf numFmtId="49" fontId="7" fillId="33" borderId="11" xfId="0" applyNumberFormat="1" applyFont="1" applyFill="1" applyBorder="1" applyAlignment="1">
      <alignment horizontal="center" vertical="top" wrapText="1"/>
    </xf>
    <xf numFmtId="0" fontId="7"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0" fillId="0" borderId="0" xfId="0" applyFont="1" applyAlignment="1">
      <alignment vertical="center" wrapText="1"/>
    </xf>
    <xf numFmtId="0" fontId="8" fillId="0" borderId="10" xfId="0" applyFont="1" applyBorder="1" applyAlignment="1">
      <alignment horizontal="center" vertical="center" wrapText="1"/>
    </xf>
    <xf numFmtId="1" fontId="2" fillId="33" borderId="10" xfId="0" applyNumberFormat="1" applyFont="1" applyFill="1" applyBorder="1" applyAlignment="1">
      <alignment horizontal="center" vertical="center" wrapText="1"/>
    </xf>
    <xf numFmtId="1" fontId="7" fillId="33"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7" fillId="33" borderId="11" xfId="0" applyNumberFormat="1" applyFont="1" applyFill="1" applyBorder="1" applyAlignment="1">
      <alignment horizontal="center" vertical="center" wrapText="1"/>
    </xf>
    <xf numFmtId="0" fontId="7" fillId="0" borderId="0" xfId="0" applyFont="1" applyAlignment="1">
      <alignment vertical="top" wrapText="1"/>
    </xf>
    <xf numFmtId="49" fontId="2" fillId="0" borderId="10" xfId="0" applyNumberFormat="1" applyFont="1" applyBorder="1" applyAlignment="1">
      <alignment wrapText="1"/>
    </xf>
    <xf numFmtId="0" fontId="2" fillId="0" borderId="10" xfId="0" applyFont="1" applyBorder="1" applyAlignment="1">
      <alignment wrapText="1"/>
    </xf>
    <xf numFmtId="1" fontId="7" fillId="33" borderId="11"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9" fontId="7" fillId="0" borderId="0" xfId="0" applyNumberFormat="1" applyFont="1" applyAlignment="1">
      <alignment wrapText="1"/>
    </xf>
    <xf numFmtId="0" fontId="7" fillId="0" borderId="0" xfId="0" applyFont="1" applyAlignment="1">
      <alignment vertical="center" wrapText="1"/>
    </xf>
    <xf numFmtId="0" fontId="7" fillId="0" borderId="14" xfId="0" applyFont="1" applyBorder="1" applyAlignment="1">
      <alignment wrapText="1"/>
    </xf>
    <xf numFmtId="2" fontId="7"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wrapText="1"/>
    </xf>
    <xf numFmtId="0" fontId="7" fillId="0" borderId="10" xfId="0" applyFont="1" applyBorder="1" applyAlignment="1">
      <alignment horizontal="left" wrapText="1"/>
    </xf>
    <xf numFmtId="49" fontId="7" fillId="0" borderId="10"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horizontal="right" wrapText="1"/>
    </xf>
    <xf numFmtId="0" fontId="2" fillId="0" borderId="0" xfId="0" applyFont="1" applyAlignment="1">
      <alignment horizontal="center" wrapText="1"/>
    </xf>
    <xf numFmtId="0" fontId="1" fillId="0" borderId="0" xfId="0" applyFont="1" applyBorder="1" applyAlignment="1">
      <alignment horizontal="right" wrapText="1"/>
    </xf>
    <xf numFmtId="0" fontId="0" fillId="0" borderId="0" xfId="0" applyFont="1" applyBorder="1" applyAlignment="1">
      <alignment wrapText="1"/>
    </xf>
    <xf numFmtId="0" fontId="3" fillId="0" borderId="10" xfId="0" applyFont="1" applyBorder="1" applyAlignment="1">
      <alignment horizontal="center" vertical="top" wrapText="1"/>
    </xf>
    <xf numFmtId="0" fontId="3" fillId="0" borderId="16" xfId="0" applyFont="1" applyBorder="1" applyAlignment="1">
      <alignment horizontal="center" vertical="top" wrapText="1"/>
    </xf>
    <xf numFmtId="0" fontId="4" fillId="0" borderId="17" xfId="0" applyFont="1" applyBorder="1" applyAlignment="1">
      <alignment horizontal="center" vertical="center" wrapText="1"/>
    </xf>
    <xf numFmtId="0" fontId="9" fillId="0" borderId="1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36"/>
  <sheetViews>
    <sheetView tabSelected="1" zoomScalePageLayoutView="0" workbookViewId="0" topLeftCell="A1">
      <selection activeCell="B3" sqref="B3:D3"/>
    </sheetView>
  </sheetViews>
  <sheetFormatPr defaultColWidth="9.00390625" defaultRowHeight="12.75"/>
  <cols>
    <col min="1" max="1" width="25.625" style="2" customWidth="1"/>
    <col min="2" max="2" width="63.625" style="2" customWidth="1"/>
    <col min="3" max="3" width="15.625" style="32" customWidth="1"/>
    <col min="4" max="4" width="15.00390625" style="21" customWidth="1"/>
    <col min="5" max="5" width="12.375" style="2" customWidth="1"/>
    <col min="6" max="6" width="12.125" style="2" customWidth="1"/>
    <col min="7" max="16384" width="9.125" style="2" customWidth="1"/>
  </cols>
  <sheetData>
    <row r="1" spans="1:4" ht="12.75">
      <c r="A1" s="4"/>
      <c r="B1" s="53" t="s">
        <v>183</v>
      </c>
      <c r="C1" s="53"/>
      <c r="D1" s="53"/>
    </row>
    <row r="2" spans="1:4" ht="18" customHeight="1">
      <c r="A2" s="4"/>
      <c r="B2" s="53" t="s">
        <v>54</v>
      </c>
      <c r="C2" s="53"/>
      <c r="D2" s="53"/>
    </row>
    <row r="3" spans="1:4" ht="21" customHeight="1">
      <c r="A3" s="4"/>
      <c r="B3" s="53" t="s">
        <v>187</v>
      </c>
      <c r="C3" s="53"/>
      <c r="D3" s="53"/>
    </row>
    <row r="4" spans="1:4" s="1" customFormat="1" ht="12.75" customHeight="1">
      <c r="A4" s="54" t="s">
        <v>141</v>
      </c>
      <c r="B4" s="54"/>
      <c r="C4" s="54"/>
      <c r="D4" s="54"/>
    </row>
    <row r="5" spans="1:4" s="1" customFormat="1" ht="27" customHeight="1">
      <c r="A5" s="54"/>
      <c r="B5" s="54"/>
      <c r="C5" s="54"/>
      <c r="D5" s="54"/>
    </row>
    <row r="6" spans="2:4" s="1" customFormat="1" ht="13.5" customHeight="1">
      <c r="B6" s="55"/>
      <c r="C6" s="56"/>
      <c r="D6" s="21"/>
    </row>
    <row r="7" spans="1:4" ht="12.75">
      <c r="A7" s="57" t="s">
        <v>0</v>
      </c>
      <c r="B7" s="58" t="s">
        <v>1</v>
      </c>
      <c r="C7" s="22" t="s">
        <v>121</v>
      </c>
      <c r="D7" s="23" t="s">
        <v>142</v>
      </c>
    </row>
    <row r="8" spans="1:4" ht="12.75">
      <c r="A8" s="57"/>
      <c r="B8" s="58"/>
      <c r="C8" s="59" t="s">
        <v>45</v>
      </c>
      <c r="D8" s="51" t="s">
        <v>79</v>
      </c>
    </row>
    <row r="9" spans="1:4" ht="12.75">
      <c r="A9" s="57"/>
      <c r="B9" s="58"/>
      <c r="C9" s="60"/>
      <c r="D9" s="52"/>
    </row>
    <row r="10" spans="1:4" ht="15.75">
      <c r="A10" s="6" t="s">
        <v>2</v>
      </c>
      <c r="B10" s="7" t="s">
        <v>40</v>
      </c>
      <c r="C10" s="24">
        <f>SUM(C11+C21+C25+C28+C31+C34+C39+C42+C47+C16)</f>
        <v>37894000</v>
      </c>
      <c r="D10" s="24">
        <f>SUM(D11+D21+D25+D28+D31+D34+D39+D42+D47+D16)</f>
        <v>41221000</v>
      </c>
    </row>
    <row r="11" spans="1:4" ht="15.75">
      <c r="A11" s="6" t="s">
        <v>3</v>
      </c>
      <c r="B11" s="7" t="s">
        <v>4</v>
      </c>
      <c r="C11" s="25">
        <f>SUM(C12+C13+C15+C14)</f>
        <v>27930000</v>
      </c>
      <c r="D11" s="25">
        <f>SUM(D12+D13+D15+D14)</f>
        <v>30247000</v>
      </c>
    </row>
    <row r="12" spans="1:4" ht="78.75">
      <c r="A12" s="8" t="s">
        <v>5</v>
      </c>
      <c r="B12" s="9" t="s">
        <v>122</v>
      </c>
      <c r="C12" s="26">
        <v>27815000</v>
      </c>
      <c r="D12" s="27">
        <v>30122000</v>
      </c>
    </row>
    <row r="13" spans="1:4" ht="117" customHeight="1">
      <c r="A13" s="8" t="s">
        <v>50</v>
      </c>
      <c r="B13" s="9" t="s">
        <v>123</v>
      </c>
      <c r="C13" s="26">
        <v>60000</v>
      </c>
      <c r="D13" s="27">
        <v>65000</v>
      </c>
    </row>
    <row r="14" spans="1:4" ht="47.25">
      <c r="A14" s="8" t="s">
        <v>53</v>
      </c>
      <c r="B14" s="9" t="s">
        <v>74</v>
      </c>
      <c r="C14" s="26">
        <v>55000</v>
      </c>
      <c r="D14" s="27">
        <v>60000</v>
      </c>
    </row>
    <row r="15" spans="1:4" ht="94.5" hidden="1">
      <c r="A15" s="8" t="s">
        <v>6</v>
      </c>
      <c r="B15" s="9" t="s">
        <v>124</v>
      </c>
      <c r="C15" s="26"/>
      <c r="D15" s="27"/>
    </row>
    <row r="16" spans="1:4" ht="31.5">
      <c r="A16" s="10" t="s">
        <v>59</v>
      </c>
      <c r="B16" s="11" t="s">
        <v>60</v>
      </c>
      <c r="C16" s="28">
        <f>C17+C18+C19+C20</f>
        <v>5526000</v>
      </c>
      <c r="D16" s="28">
        <f>D17+D18+D19+D20</f>
        <v>8680000</v>
      </c>
    </row>
    <row r="17" spans="1:4" ht="126">
      <c r="A17" s="12" t="s">
        <v>175</v>
      </c>
      <c r="B17" s="13" t="s">
        <v>179</v>
      </c>
      <c r="C17" s="26">
        <v>2651000</v>
      </c>
      <c r="D17" s="27">
        <v>4405000</v>
      </c>
    </row>
    <row r="18" spans="1:4" ht="141.75">
      <c r="A18" s="12" t="s">
        <v>176</v>
      </c>
      <c r="B18" s="13" t="s">
        <v>180</v>
      </c>
      <c r="C18" s="26">
        <v>25000</v>
      </c>
      <c r="D18" s="27">
        <v>25000</v>
      </c>
    </row>
    <row r="19" spans="1:4" ht="126">
      <c r="A19" s="12" t="s">
        <v>177</v>
      </c>
      <c r="B19" s="13" t="s">
        <v>181</v>
      </c>
      <c r="C19" s="26">
        <v>3200000</v>
      </c>
      <c r="D19" s="27">
        <v>4600000</v>
      </c>
    </row>
    <row r="20" spans="1:4" ht="111" customHeight="1">
      <c r="A20" s="12" t="s">
        <v>178</v>
      </c>
      <c r="B20" s="13" t="s">
        <v>182</v>
      </c>
      <c r="C20" s="26">
        <v>-350000</v>
      </c>
      <c r="D20" s="27">
        <v>-350000</v>
      </c>
    </row>
    <row r="21" spans="1:4" ht="15.75">
      <c r="A21" s="14" t="s">
        <v>7</v>
      </c>
      <c r="B21" s="5" t="s">
        <v>8</v>
      </c>
      <c r="C21" s="28">
        <f>SUM(C22:C24)</f>
        <v>2063000</v>
      </c>
      <c r="D21" s="28">
        <f>SUM(D22:D24)</f>
        <v>156000</v>
      </c>
    </row>
    <row r="22" spans="1:4" ht="31.5">
      <c r="A22" s="8" t="s">
        <v>47</v>
      </c>
      <c r="B22" s="9" t="s">
        <v>9</v>
      </c>
      <c r="C22" s="26">
        <v>1908000</v>
      </c>
      <c r="D22" s="27"/>
    </row>
    <row r="23" spans="1:4" ht="15.75">
      <c r="A23" s="8" t="s">
        <v>46</v>
      </c>
      <c r="B23" s="9" t="s">
        <v>10</v>
      </c>
      <c r="C23" s="26">
        <v>140000</v>
      </c>
      <c r="D23" s="27">
        <v>140000</v>
      </c>
    </row>
    <row r="24" spans="1:4" s="16" customFormat="1" ht="47.25">
      <c r="A24" s="50" t="s">
        <v>143</v>
      </c>
      <c r="B24" s="49" t="s">
        <v>144</v>
      </c>
      <c r="C24" s="27">
        <v>15000</v>
      </c>
      <c r="D24" s="27">
        <v>16000</v>
      </c>
    </row>
    <row r="25" spans="1:4" ht="15.75">
      <c r="A25" s="14" t="s">
        <v>11</v>
      </c>
      <c r="B25" s="5" t="s">
        <v>41</v>
      </c>
      <c r="C25" s="28">
        <f>SUM(C26+C27)</f>
        <v>855000</v>
      </c>
      <c r="D25" s="28">
        <f>SUM(D26+D27)</f>
        <v>883000</v>
      </c>
    </row>
    <row r="26" spans="1:4" ht="47.25">
      <c r="A26" s="8" t="s">
        <v>12</v>
      </c>
      <c r="B26" s="9" t="s">
        <v>42</v>
      </c>
      <c r="C26" s="26">
        <v>835000</v>
      </c>
      <c r="D26" s="27">
        <v>863000</v>
      </c>
    </row>
    <row r="27" spans="1:4" ht="31.5">
      <c r="A27" s="8" t="s">
        <v>145</v>
      </c>
      <c r="B27" s="9" t="s">
        <v>13</v>
      </c>
      <c r="C27" s="26">
        <v>20000</v>
      </c>
      <c r="D27" s="27">
        <v>20000</v>
      </c>
    </row>
    <row r="28" spans="1:4" ht="31.5" hidden="1">
      <c r="A28" s="14" t="s">
        <v>14</v>
      </c>
      <c r="B28" s="5" t="s">
        <v>15</v>
      </c>
      <c r="C28" s="28">
        <f>SUM(C29+C30)</f>
        <v>0</v>
      </c>
      <c r="D28" s="28">
        <f>SUM(D29+D30)</f>
        <v>0</v>
      </c>
    </row>
    <row r="29" spans="1:4" ht="15.75" hidden="1">
      <c r="A29" s="8" t="s">
        <v>16</v>
      </c>
      <c r="B29" s="9" t="s">
        <v>17</v>
      </c>
      <c r="C29" s="26"/>
      <c r="D29" s="27"/>
    </row>
    <row r="30" spans="1:4" ht="15.75" hidden="1">
      <c r="A30" s="8" t="s">
        <v>18</v>
      </c>
      <c r="B30" s="9" t="s">
        <v>19</v>
      </c>
      <c r="C30" s="26"/>
      <c r="D30" s="27"/>
    </row>
    <row r="31" spans="1:4" ht="31.5">
      <c r="A31" s="14" t="s">
        <v>20</v>
      </c>
      <c r="B31" s="5" t="s">
        <v>21</v>
      </c>
      <c r="C31" s="28">
        <f>SUM(C32+C33)</f>
        <v>1000000</v>
      </c>
      <c r="D31" s="28">
        <f>SUM(D32+D33)</f>
        <v>1000000</v>
      </c>
    </row>
    <row r="32" spans="1:4" ht="94.5">
      <c r="A32" s="8" t="s">
        <v>117</v>
      </c>
      <c r="B32" s="9" t="s">
        <v>128</v>
      </c>
      <c r="C32" s="26">
        <v>700000</v>
      </c>
      <c r="D32" s="27">
        <v>700000</v>
      </c>
    </row>
    <row r="33" spans="1:4" ht="78.75">
      <c r="A33" s="8" t="s">
        <v>22</v>
      </c>
      <c r="B33" s="9" t="s">
        <v>43</v>
      </c>
      <c r="C33" s="26">
        <v>300000</v>
      </c>
      <c r="D33" s="27">
        <v>300000</v>
      </c>
    </row>
    <row r="34" spans="1:4" ht="15.75">
      <c r="A34" s="14" t="s">
        <v>23</v>
      </c>
      <c r="B34" s="5" t="s">
        <v>24</v>
      </c>
      <c r="C34" s="28">
        <f>SUM(C35:C38)</f>
        <v>265000</v>
      </c>
      <c r="D34" s="28">
        <f>SUM(D35:D38)</f>
        <v>0</v>
      </c>
    </row>
    <row r="35" spans="1:4" ht="31.5">
      <c r="A35" s="8" t="s">
        <v>56</v>
      </c>
      <c r="B35" s="9" t="s">
        <v>57</v>
      </c>
      <c r="C35" s="26">
        <v>70000</v>
      </c>
      <c r="D35" s="27"/>
    </row>
    <row r="36" spans="1:4" ht="15.75">
      <c r="A36" s="8" t="s">
        <v>48</v>
      </c>
      <c r="B36" s="9" t="s">
        <v>125</v>
      </c>
      <c r="C36" s="26">
        <v>15000</v>
      </c>
      <c r="D36" s="27"/>
    </row>
    <row r="37" spans="1:4" s="16" customFormat="1" ht="15.75">
      <c r="A37" s="48" t="s">
        <v>146</v>
      </c>
      <c r="B37" s="17" t="s">
        <v>148</v>
      </c>
      <c r="C37" s="26">
        <v>100000</v>
      </c>
      <c r="D37" s="27"/>
    </row>
    <row r="38" spans="1:4" ht="15.75">
      <c r="A38" s="8" t="s">
        <v>147</v>
      </c>
      <c r="B38" s="9" t="s">
        <v>149</v>
      </c>
      <c r="C38" s="26">
        <v>80000</v>
      </c>
      <c r="D38" s="27"/>
    </row>
    <row r="39" spans="1:4" ht="31.5">
      <c r="A39" s="14" t="s">
        <v>76</v>
      </c>
      <c r="B39" s="5" t="s">
        <v>77</v>
      </c>
      <c r="C39" s="28">
        <f>C40+C41</f>
        <v>35000</v>
      </c>
      <c r="D39" s="28">
        <f>D40+D41</f>
        <v>35000</v>
      </c>
    </row>
    <row r="40" spans="1:4" ht="31.5">
      <c r="A40" s="20" t="s">
        <v>81</v>
      </c>
      <c r="B40" s="16" t="s">
        <v>78</v>
      </c>
      <c r="C40" s="31">
        <v>12000</v>
      </c>
      <c r="D40" s="36">
        <v>12000</v>
      </c>
    </row>
    <row r="41" spans="1:4" ht="31.5">
      <c r="A41" s="8" t="s">
        <v>82</v>
      </c>
      <c r="B41" s="17" t="s">
        <v>83</v>
      </c>
      <c r="C41" s="35">
        <v>23000</v>
      </c>
      <c r="D41" s="37">
        <v>23000</v>
      </c>
    </row>
    <row r="42" spans="1:4" ht="31.5">
      <c r="A42" s="14" t="s">
        <v>25</v>
      </c>
      <c r="B42" s="5" t="s">
        <v>26</v>
      </c>
      <c r="C42" s="28">
        <f>SUM(C43+C44+C45+C46)</f>
        <v>70000</v>
      </c>
      <c r="D42" s="28">
        <f>SUM(D43+D44+D45+D46)</f>
        <v>70000</v>
      </c>
    </row>
    <row r="43" spans="1:4" ht="15.75" hidden="1">
      <c r="A43" s="8"/>
      <c r="B43" s="9"/>
      <c r="C43" s="26"/>
      <c r="D43" s="27"/>
    </row>
    <row r="44" spans="1:4" ht="94.5">
      <c r="A44" s="8" t="s">
        <v>84</v>
      </c>
      <c r="B44" s="9" t="s">
        <v>85</v>
      </c>
      <c r="C44" s="35">
        <v>50000</v>
      </c>
      <c r="D44" s="27">
        <v>50000</v>
      </c>
    </row>
    <row r="45" spans="1:4" ht="63">
      <c r="A45" s="8" t="s">
        <v>118</v>
      </c>
      <c r="B45" s="9" t="s">
        <v>127</v>
      </c>
      <c r="C45" s="35">
        <v>10000</v>
      </c>
      <c r="D45" s="27">
        <v>10000</v>
      </c>
    </row>
    <row r="46" spans="1:4" ht="63">
      <c r="A46" s="8" t="s">
        <v>55</v>
      </c>
      <c r="B46" s="9" t="s">
        <v>126</v>
      </c>
      <c r="C46" s="35">
        <v>10000</v>
      </c>
      <c r="D46" s="27">
        <v>10000</v>
      </c>
    </row>
    <row r="47" spans="1:4" ht="15.75">
      <c r="A47" s="14" t="s">
        <v>27</v>
      </c>
      <c r="B47" s="5" t="s">
        <v>28</v>
      </c>
      <c r="C47" s="28">
        <f>SUM(C48:C56)</f>
        <v>150000</v>
      </c>
      <c r="D47" s="28">
        <f>SUM(D48:D56)</f>
        <v>150000</v>
      </c>
    </row>
    <row r="48" spans="1:4" ht="31.5" customHeight="1">
      <c r="A48" s="8" t="s">
        <v>86</v>
      </c>
      <c r="B48" s="9" t="s">
        <v>31</v>
      </c>
      <c r="C48" s="35">
        <v>55000</v>
      </c>
      <c r="D48" s="27">
        <v>55000</v>
      </c>
    </row>
    <row r="49" spans="1:4" ht="46.5" customHeight="1">
      <c r="A49" s="8" t="s">
        <v>29</v>
      </c>
      <c r="B49" s="9" t="s">
        <v>30</v>
      </c>
      <c r="C49" s="35">
        <v>5000</v>
      </c>
      <c r="D49" s="27">
        <v>5000</v>
      </c>
    </row>
    <row r="50" spans="1:4" ht="63">
      <c r="A50" s="8" t="s">
        <v>75</v>
      </c>
      <c r="B50" s="15" t="s">
        <v>51</v>
      </c>
      <c r="C50" s="35">
        <v>30000</v>
      </c>
      <c r="D50" s="27">
        <v>30000</v>
      </c>
    </row>
    <row r="51" spans="1:4" ht="47.25">
      <c r="A51" s="8" t="s">
        <v>52</v>
      </c>
      <c r="B51" s="9" t="s">
        <v>32</v>
      </c>
      <c r="C51" s="35">
        <v>1000</v>
      </c>
      <c r="D51" s="27">
        <v>1000</v>
      </c>
    </row>
    <row r="52" spans="1:4" ht="47.25">
      <c r="A52" s="8" t="s">
        <v>44</v>
      </c>
      <c r="B52" s="9" t="s">
        <v>32</v>
      </c>
      <c r="C52" s="35">
        <v>30000</v>
      </c>
      <c r="D52" s="27">
        <v>30000</v>
      </c>
    </row>
    <row r="53" spans="1:4" ht="47.25">
      <c r="A53" s="8" t="s">
        <v>88</v>
      </c>
      <c r="B53" s="17" t="s">
        <v>32</v>
      </c>
      <c r="C53" s="35">
        <v>15000</v>
      </c>
      <c r="D53" s="27">
        <v>15000</v>
      </c>
    </row>
    <row r="54" spans="1:4" ht="47.25">
      <c r="A54" s="8" t="s">
        <v>119</v>
      </c>
      <c r="B54" s="17" t="s">
        <v>65</v>
      </c>
      <c r="C54" s="35">
        <v>2000</v>
      </c>
      <c r="D54" s="27">
        <v>2000</v>
      </c>
    </row>
    <row r="55" spans="1:4" ht="60.75" customHeight="1">
      <c r="A55" s="8" t="s">
        <v>120</v>
      </c>
      <c r="B55" s="15" t="s">
        <v>87</v>
      </c>
      <c r="C55" s="35">
        <v>2000</v>
      </c>
      <c r="D55" s="27">
        <v>2000</v>
      </c>
    </row>
    <row r="56" spans="1:4" ht="47.25">
      <c r="A56" s="8" t="s">
        <v>66</v>
      </c>
      <c r="B56" s="9" t="s">
        <v>32</v>
      </c>
      <c r="C56" s="35">
        <v>10000</v>
      </c>
      <c r="D56" s="27">
        <v>10000</v>
      </c>
    </row>
    <row r="57" spans="1:4" ht="15.75">
      <c r="A57" s="14" t="s">
        <v>33</v>
      </c>
      <c r="B57" s="5" t="s">
        <v>34</v>
      </c>
      <c r="C57" s="28">
        <f>SUM(C58)</f>
        <v>465159194</v>
      </c>
      <c r="D57" s="28">
        <f>SUM(D58)</f>
        <v>294029078</v>
      </c>
    </row>
    <row r="58" spans="1:4" ht="31.5">
      <c r="A58" s="14" t="s">
        <v>35</v>
      </c>
      <c r="B58" s="5" t="s">
        <v>91</v>
      </c>
      <c r="C58" s="34">
        <f>SUM(C59+C66+C76)</f>
        <v>465159194</v>
      </c>
      <c r="D58" s="34">
        <f>SUM(D59+D66+D76)</f>
        <v>294029078</v>
      </c>
    </row>
    <row r="59" spans="1:4" ht="31.5">
      <c r="A59" s="14" t="s">
        <v>89</v>
      </c>
      <c r="B59" s="5" t="s">
        <v>90</v>
      </c>
      <c r="C59" s="28">
        <f>C60+C61+C65</f>
        <v>60266000</v>
      </c>
      <c r="D59" s="28">
        <f>D60+D61+D65</f>
        <v>15981000</v>
      </c>
    </row>
    <row r="60" spans="1:4" ht="31.5">
      <c r="A60" s="8" t="s">
        <v>160</v>
      </c>
      <c r="B60" s="9" t="s">
        <v>36</v>
      </c>
      <c r="C60" s="26">
        <v>60266000</v>
      </c>
      <c r="D60" s="27">
        <v>15981000</v>
      </c>
    </row>
    <row r="61" spans="1:4" ht="31.5" hidden="1">
      <c r="A61" s="8" t="s">
        <v>161</v>
      </c>
      <c r="B61" s="9" t="s">
        <v>92</v>
      </c>
      <c r="C61" s="26">
        <f>SUM(C62+C63+C64)</f>
        <v>0</v>
      </c>
      <c r="D61" s="26">
        <f>SUM(D62+D63+D64)</f>
        <v>0</v>
      </c>
    </row>
    <row r="62" spans="1:4" ht="15.75" hidden="1">
      <c r="A62" s="18"/>
      <c r="B62" s="19" t="s">
        <v>37</v>
      </c>
      <c r="C62" s="29"/>
      <c r="D62" s="33"/>
    </row>
    <row r="63" spans="1:4" ht="15.75" hidden="1">
      <c r="A63" s="18"/>
      <c r="B63" s="19" t="s">
        <v>38</v>
      </c>
      <c r="C63" s="29"/>
      <c r="D63" s="33"/>
    </row>
    <row r="64" spans="1:4" ht="15.75" hidden="1">
      <c r="A64" s="18"/>
      <c r="B64" s="19" t="s">
        <v>39</v>
      </c>
      <c r="C64" s="29"/>
      <c r="D64" s="33"/>
    </row>
    <row r="65" spans="1:4" ht="31.5" hidden="1">
      <c r="A65" s="8" t="s">
        <v>49</v>
      </c>
      <c r="B65" s="16" t="s">
        <v>58</v>
      </c>
      <c r="C65" s="26"/>
      <c r="D65" s="27"/>
    </row>
    <row r="66" spans="1:4" ht="31.5">
      <c r="A66" s="14" t="s">
        <v>94</v>
      </c>
      <c r="B66" s="5" t="s">
        <v>93</v>
      </c>
      <c r="C66" s="34">
        <f>SUM(C67:C75)</f>
        <v>134476422</v>
      </c>
      <c r="D66" s="34">
        <f>SUM(D67:D75)</f>
        <v>7475422</v>
      </c>
    </row>
    <row r="67" spans="1:4" ht="78.75">
      <c r="A67" s="20" t="s">
        <v>155</v>
      </c>
      <c r="B67" s="17" t="s">
        <v>129</v>
      </c>
      <c r="C67" s="26">
        <v>2394000</v>
      </c>
      <c r="D67" s="27"/>
    </row>
    <row r="68" spans="1:4" ht="63">
      <c r="A68" s="20" t="s">
        <v>155</v>
      </c>
      <c r="B68" s="17" t="s">
        <v>130</v>
      </c>
      <c r="C68" s="30">
        <v>24937000</v>
      </c>
      <c r="D68" s="27"/>
    </row>
    <row r="69" spans="1:4" ht="94.5">
      <c r="A69" s="20" t="s">
        <v>155</v>
      </c>
      <c r="B69" s="17" t="s">
        <v>185</v>
      </c>
      <c r="C69" s="38">
        <v>3600000</v>
      </c>
      <c r="D69" s="27"/>
    </row>
    <row r="70" spans="1:4" ht="110.25">
      <c r="A70" s="20" t="s">
        <v>155</v>
      </c>
      <c r="B70" s="17" t="s">
        <v>186</v>
      </c>
      <c r="C70" s="38">
        <v>96000000</v>
      </c>
      <c r="D70" s="27"/>
    </row>
    <row r="71" spans="1:4" ht="94.5">
      <c r="A71" s="20" t="s">
        <v>151</v>
      </c>
      <c r="B71" s="17" t="s">
        <v>184</v>
      </c>
      <c r="C71" s="38">
        <v>82767</v>
      </c>
      <c r="D71" s="27">
        <v>82767</v>
      </c>
    </row>
    <row r="72" spans="1:4" ht="47.25">
      <c r="A72" s="20" t="s">
        <v>151</v>
      </c>
      <c r="B72" s="17" t="s">
        <v>154</v>
      </c>
      <c r="C72" s="38">
        <v>70000</v>
      </c>
      <c r="D72" s="27"/>
    </row>
    <row r="73" spans="1:4" ht="47.25">
      <c r="A73" s="20" t="s">
        <v>151</v>
      </c>
      <c r="B73" s="17" t="s">
        <v>153</v>
      </c>
      <c r="C73" s="38">
        <v>6109713</v>
      </c>
      <c r="D73" s="27">
        <v>6109713</v>
      </c>
    </row>
    <row r="74" spans="1:4" ht="63">
      <c r="A74" s="8" t="s">
        <v>150</v>
      </c>
      <c r="B74" s="9" t="s">
        <v>152</v>
      </c>
      <c r="C74" s="38">
        <v>1177804</v>
      </c>
      <c r="D74" s="27">
        <v>1177804</v>
      </c>
    </row>
    <row r="75" spans="1:4" ht="63">
      <c r="A75" s="8" t="s">
        <v>150</v>
      </c>
      <c r="B75" s="9" t="s">
        <v>64</v>
      </c>
      <c r="C75" s="31">
        <v>105138</v>
      </c>
      <c r="D75" s="26">
        <v>105138</v>
      </c>
    </row>
    <row r="76" spans="1:4" ht="31.5">
      <c r="A76" s="14" t="s">
        <v>114</v>
      </c>
      <c r="B76" s="5" t="s">
        <v>115</v>
      </c>
      <c r="C76" s="34">
        <f>SUM(C77:C115)</f>
        <v>270416772</v>
      </c>
      <c r="D76" s="34">
        <f>SUM(D77:D115)</f>
        <v>270572656</v>
      </c>
    </row>
    <row r="77" spans="1:4" ht="47.25">
      <c r="A77" s="8" t="s">
        <v>162</v>
      </c>
      <c r="B77" s="9" t="s">
        <v>95</v>
      </c>
      <c r="C77" s="35">
        <v>7989000</v>
      </c>
      <c r="D77" s="35">
        <v>7989000</v>
      </c>
    </row>
    <row r="78" spans="1:4" ht="31.5">
      <c r="A78" s="8" t="s">
        <v>163</v>
      </c>
      <c r="B78" s="9" t="s">
        <v>96</v>
      </c>
      <c r="C78" s="35">
        <v>1321070</v>
      </c>
      <c r="D78" s="27">
        <v>1015408</v>
      </c>
    </row>
    <row r="79" spans="1:4" ht="78.75">
      <c r="A79" s="20" t="s">
        <v>164</v>
      </c>
      <c r="B79" s="39" t="s">
        <v>97</v>
      </c>
      <c r="C79" s="42">
        <v>2465500</v>
      </c>
      <c r="D79" s="27">
        <v>2576400</v>
      </c>
    </row>
    <row r="80" spans="1:4" ht="47.25" hidden="1">
      <c r="A80" s="8" t="s">
        <v>165</v>
      </c>
      <c r="B80" s="9" t="s">
        <v>98</v>
      </c>
      <c r="C80" s="35"/>
      <c r="D80" s="27"/>
    </row>
    <row r="81" spans="1:4" ht="63">
      <c r="A81" s="8" t="s">
        <v>166</v>
      </c>
      <c r="B81" s="9" t="s">
        <v>99</v>
      </c>
      <c r="C81" s="35">
        <v>162000</v>
      </c>
      <c r="D81" s="27">
        <v>170000</v>
      </c>
    </row>
    <row r="82" spans="1:4" ht="66.75" customHeight="1">
      <c r="A82" s="8" t="s">
        <v>167</v>
      </c>
      <c r="B82" s="9" t="s">
        <v>111</v>
      </c>
      <c r="C82" s="35">
        <v>2554000</v>
      </c>
      <c r="D82" s="27">
        <v>2554000</v>
      </c>
    </row>
    <row r="83" spans="1:4" ht="96.75" customHeight="1">
      <c r="A83" s="8" t="s">
        <v>167</v>
      </c>
      <c r="B83" s="9" t="s">
        <v>138</v>
      </c>
      <c r="C83" s="35">
        <v>191000</v>
      </c>
      <c r="D83" s="27">
        <v>191000</v>
      </c>
    </row>
    <row r="84" spans="1:4" ht="66" customHeight="1">
      <c r="A84" s="8" t="s">
        <v>168</v>
      </c>
      <c r="B84" s="9" t="s">
        <v>69</v>
      </c>
      <c r="C84" s="35">
        <v>795497</v>
      </c>
      <c r="D84" s="27">
        <v>795497</v>
      </c>
    </row>
    <row r="85" spans="1:4" ht="66" customHeight="1">
      <c r="A85" s="8" t="s">
        <v>168</v>
      </c>
      <c r="B85" s="9" t="s">
        <v>70</v>
      </c>
      <c r="C85" s="35">
        <v>22064</v>
      </c>
      <c r="D85" s="26">
        <v>22064</v>
      </c>
    </row>
    <row r="86" spans="1:4" ht="94.5">
      <c r="A86" s="8" t="s">
        <v>168</v>
      </c>
      <c r="B86" s="9" t="s">
        <v>100</v>
      </c>
      <c r="C86" s="35">
        <v>2430</v>
      </c>
      <c r="D86" s="26"/>
    </row>
    <row r="87" spans="1:4" ht="63.75" customHeight="1">
      <c r="A87" s="8" t="s">
        <v>167</v>
      </c>
      <c r="B87" s="9" t="s">
        <v>68</v>
      </c>
      <c r="C87" s="35">
        <v>6344000</v>
      </c>
      <c r="D87" s="27">
        <v>6344000</v>
      </c>
    </row>
    <row r="88" spans="1:4" ht="81.75" customHeight="1">
      <c r="A88" s="8" t="s">
        <v>167</v>
      </c>
      <c r="B88" s="9" t="s">
        <v>67</v>
      </c>
      <c r="C88" s="35">
        <v>6864000</v>
      </c>
      <c r="D88" s="27">
        <v>6864000</v>
      </c>
    </row>
    <row r="89" spans="1:4" ht="63">
      <c r="A89" s="8" t="s">
        <v>167</v>
      </c>
      <c r="B89" s="9" t="s">
        <v>61</v>
      </c>
      <c r="C89" s="35">
        <v>2313300</v>
      </c>
      <c r="D89" s="26">
        <v>2313300</v>
      </c>
    </row>
    <row r="90" spans="1:4" ht="67.5" customHeight="1">
      <c r="A90" s="8" t="s">
        <v>167</v>
      </c>
      <c r="B90" s="9" t="s">
        <v>62</v>
      </c>
      <c r="C90" s="35">
        <v>6106600</v>
      </c>
      <c r="D90" s="27">
        <v>6106600</v>
      </c>
    </row>
    <row r="91" spans="1:4" ht="94.5">
      <c r="A91" s="8" t="s">
        <v>167</v>
      </c>
      <c r="B91" s="9" t="s">
        <v>63</v>
      </c>
      <c r="C91" s="35">
        <v>18969000</v>
      </c>
      <c r="D91" s="27">
        <v>18969000</v>
      </c>
    </row>
    <row r="92" spans="1:4" ht="81" customHeight="1">
      <c r="A92" s="8" t="s">
        <v>167</v>
      </c>
      <c r="B92" s="9" t="s">
        <v>80</v>
      </c>
      <c r="C92" s="35">
        <v>1000</v>
      </c>
      <c r="D92" s="27">
        <v>1000</v>
      </c>
    </row>
    <row r="93" spans="1:4" ht="112.5" customHeight="1">
      <c r="A93" s="8" t="s">
        <v>167</v>
      </c>
      <c r="B93" s="9" t="s">
        <v>101</v>
      </c>
      <c r="C93" s="35">
        <v>64174517</v>
      </c>
      <c r="D93" s="27">
        <v>64174517</v>
      </c>
    </row>
    <row r="94" spans="1:4" ht="96" customHeight="1">
      <c r="A94" s="8" t="s">
        <v>167</v>
      </c>
      <c r="B94" s="9" t="s">
        <v>140</v>
      </c>
      <c r="C94" s="35">
        <v>4184</v>
      </c>
      <c r="D94" s="27">
        <v>4184</v>
      </c>
    </row>
    <row r="95" spans="1:4" ht="47.25">
      <c r="A95" s="8" t="s">
        <v>167</v>
      </c>
      <c r="B95" s="9" t="s">
        <v>71</v>
      </c>
      <c r="C95" s="35">
        <v>4257000</v>
      </c>
      <c r="D95" s="26">
        <v>4257000</v>
      </c>
    </row>
    <row r="96" spans="1:4" ht="96.75" customHeight="1">
      <c r="A96" s="8" t="s">
        <v>169</v>
      </c>
      <c r="B96" s="9" t="s">
        <v>131</v>
      </c>
      <c r="C96" s="35">
        <v>911638</v>
      </c>
      <c r="D96" s="27">
        <v>911638</v>
      </c>
    </row>
    <row r="97" spans="1:4" ht="66" customHeight="1">
      <c r="A97" s="8" t="s">
        <v>169</v>
      </c>
      <c r="B97" s="9" t="s">
        <v>72</v>
      </c>
      <c r="C97" s="35">
        <v>393011</v>
      </c>
      <c r="D97" s="27">
        <v>393011</v>
      </c>
    </row>
    <row r="98" spans="1:4" ht="81" customHeight="1" hidden="1">
      <c r="A98" s="8" t="s">
        <v>102</v>
      </c>
      <c r="B98" s="9" t="s">
        <v>132</v>
      </c>
      <c r="C98" s="35"/>
      <c r="D98" s="27"/>
    </row>
    <row r="99" spans="1:4" ht="65.25" customHeight="1">
      <c r="A99" s="8" t="s">
        <v>169</v>
      </c>
      <c r="B99" s="9" t="s">
        <v>133</v>
      </c>
      <c r="C99" s="35">
        <v>84863089</v>
      </c>
      <c r="D99" s="27">
        <v>84863089</v>
      </c>
    </row>
    <row r="100" spans="1:4" ht="65.25" customHeight="1">
      <c r="A100" s="8" t="s">
        <v>169</v>
      </c>
      <c r="B100" s="9" t="s">
        <v>134</v>
      </c>
      <c r="C100" s="35">
        <v>5232637</v>
      </c>
      <c r="D100" s="27">
        <v>5232637</v>
      </c>
    </row>
    <row r="101" spans="1:4" ht="63" customHeight="1">
      <c r="A101" s="8" t="s">
        <v>169</v>
      </c>
      <c r="B101" s="9" t="s">
        <v>135</v>
      </c>
      <c r="C101" s="35">
        <v>30548140</v>
      </c>
      <c r="D101" s="27">
        <v>30548140</v>
      </c>
    </row>
    <row r="102" spans="1:4" ht="65.25" customHeight="1">
      <c r="A102" s="8" t="s">
        <v>169</v>
      </c>
      <c r="B102" s="9" t="s">
        <v>73</v>
      </c>
      <c r="C102" s="35">
        <v>460175</v>
      </c>
      <c r="D102" s="27">
        <v>460175</v>
      </c>
    </row>
    <row r="103" spans="1:4" ht="63" customHeight="1">
      <c r="A103" s="8" t="s">
        <v>169</v>
      </c>
      <c r="B103" s="9" t="s">
        <v>136</v>
      </c>
      <c r="C103" s="35">
        <v>93000</v>
      </c>
      <c r="D103" s="27">
        <v>93000</v>
      </c>
    </row>
    <row r="104" spans="1:4" ht="96" customHeight="1">
      <c r="A104" s="8" t="s">
        <v>169</v>
      </c>
      <c r="B104" s="9" t="s">
        <v>116</v>
      </c>
      <c r="C104" s="35">
        <v>1643000</v>
      </c>
      <c r="D104" s="27">
        <v>1643000</v>
      </c>
    </row>
    <row r="105" spans="1:4" ht="66" customHeight="1">
      <c r="A105" s="8" t="s">
        <v>169</v>
      </c>
      <c r="B105" s="9" t="s">
        <v>103</v>
      </c>
      <c r="C105" s="35">
        <v>31280</v>
      </c>
      <c r="D105" s="35">
        <v>31280</v>
      </c>
    </row>
    <row r="106" spans="1:4" ht="78.75">
      <c r="A106" s="8" t="s">
        <v>169</v>
      </c>
      <c r="B106" s="9" t="s">
        <v>104</v>
      </c>
      <c r="C106" s="35">
        <v>8820</v>
      </c>
      <c r="D106" s="27">
        <v>8820</v>
      </c>
    </row>
    <row r="107" spans="1:4" ht="78.75">
      <c r="A107" s="8" t="s">
        <v>169</v>
      </c>
      <c r="B107" s="9" t="s">
        <v>105</v>
      </c>
      <c r="C107" s="35">
        <v>9943781</v>
      </c>
      <c r="D107" s="27">
        <v>9943781</v>
      </c>
    </row>
    <row r="108" spans="1:4" ht="61.5" customHeight="1">
      <c r="A108" s="8" t="s">
        <v>170</v>
      </c>
      <c r="B108" s="46" t="s">
        <v>137</v>
      </c>
      <c r="C108" s="47">
        <v>3134000</v>
      </c>
      <c r="D108" s="27">
        <v>3134000</v>
      </c>
    </row>
    <row r="109" spans="1:4" ht="61.5" customHeight="1">
      <c r="A109" s="8" t="s">
        <v>158</v>
      </c>
      <c r="B109" s="46" t="s">
        <v>159</v>
      </c>
      <c r="C109" s="47">
        <v>1489</v>
      </c>
      <c r="D109" s="27">
        <v>1565</v>
      </c>
    </row>
    <row r="110" spans="1:4" ht="78.75">
      <c r="A110" s="8" t="s">
        <v>171</v>
      </c>
      <c r="B110" s="9" t="s">
        <v>106</v>
      </c>
      <c r="C110" s="35">
        <v>174800</v>
      </c>
      <c r="D110" s="27">
        <v>181700</v>
      </c>
    </row>
    <row r="111" spans="1:4" ht="159.75" customHeight="1">
      <c r="A111" s="8" t="s">
        <v>172</v>
      </c>
      <c r="B111" s="9" t="s">
        <v>107</v>
      </c>
      <c r="C111" s="35">
        <v>4374000</v>
      </c>
      <c r="D111" s="27">
        <v>4549000</v>
      </c>
    </row>
    <row r="112" spans="1:4" ht="157.5">
      <c r="A112" s="8" t="s">
        <v>172</v>
      </c>
      <c r="B112" s="9" t="s">
        <v>108</v>
      </c>
      <c r="C112" s="35">
        <v>587000</v>
      </c>
      <c r="D112" s="27">
        <v>610000</v>
      </c>
    </row>
    <row r="113" spans="1:4" ht="63">
      <c r="A113" s="8" t="s">
        <v>173</v>
      </c>
      <c r="B113" s="9" t="s">
        <v>139</v>
      </c>
      <c r="C113" s="35">
        <v>236150</v>
      </c>
      <c r="D113" s="27">
        <v>236150</v>
      </c>
    </row>
    <row r="114" spans="1:4" ht="64.5" customHeight="1">
      <c r="A114" s="8" t="s">
        <v>174</v>
      </c>
      <c r="B114" s="9" t="s">
        <v>110</v>
      </c>
      <c r="C114" s="35">
        <v>101800</v>
      </c>
      <c r="D114" s="27">
        <v>106900</v>
      </c>
    </row>
    <row r="115" spans="1:4" ht="64.5" customHeight="1">
      <c r="A115" s="8" t="s">
        <v>156</v>
      </c>
      <c r="B115" s="9" t="s">
        <v>157</v>
      </c>
      <c r="C115" s="35">
        <v>3142800</v>
      </c>
      <c r="D115" s="27">
        <v>3277800</v>
      </c>
    </row>
    <row r="116" spans="1:4" s="1" customFormat="1" ht="15.75">
      <c r="A116" s="40"/>
      <c r="B116" s="41" t="s">
        <v>109</v>
      </c>
      <c r="C116" s="43">
        <f>SUM(C10+C57)</f>
        <v>503053194</v>
      </c>
      <c r="D116" s="43">
        <f>SUM(D10+D57)</f>
        <v>335250078</v>
      </c>
    </row>
    <row r="117" ht="15.75">
      <c r="A117" s="3"/>
    </row>
    <row r="118" ht="15.75">
      <c r="A118" s="3"/>
    </row>
    <row r="119" spans="1:4" s="16" customFormat="1" ht="15.75">
      <c r="A119" s="44"/>
      <c r="B119" s="16" t="s">
        <v>112</v>
      </c>
      <c r="C119" s="45"/>
      <c r="D119" s="21" t="s">
        <v>113</v>
      </c>
    </row>
    <row r="120" ht="15.75">
      <c r="A120" s="3"/>
    </row>
    <row r="121" ht="15.75">
      <c r="A121" s="3"/>
    </row>
    <row r="122" ht="15.75">
      <c r="A122" s="3"/>
    </row>
    <row r="123" ht="15.75">
      <c r="A123" s="3"/>
    </row>
    <row r="124" ht="15.75">
      <c r="A124" s="3"/>
    </row>
    <row r="125" ht="15.75">
      <c r="A125" s="3"/>
    </row>
    <row r="126" ht="15.75">
      <c r="A126" s="3"/>
    </row>
    <row r="127" ht="15.75">
      <c r="A127" s="3"/>
    </row>
    <row r="128" ht="15.75">
      <c r="A128" s="3"/>
    </row>
    <row r="129" ht="15.75">
      <c r="A129" s="3"/>
    </row>
    <row r="130" ht="15.75">
      <c r="A130" s="3"/>
    </row>
    <row r="131" ht="15.75">
      <c r="A131" s="3"/>
    </row>
    <row r="132" ht="15.75">
      <c r="A132" s="3"/>
    </row>
    <row r="133" ht="15.75">
      <c r="A133" s="3"/>
    </row>
    <row r="134" ht="15.75">
      <c r="A134" s="3"/>
    </row>
    <row r="135" ht="15.75">
      <c r="A135" s="3"/>
    </row>
    <row r="136" ht="15.75">
      <c r="A136" s="3"/>
    </row>
  </sheetData>
  <sheetProtection/>
  <mergeCells count="9">
    <mergeCell ref="D8:D9"/>
    <mergeCell ref="B1:D1"/>
    <mergeCell ref="B2:D2"/>
    <mergeCell ref="B3:D3"/>
    <mergeCell ref="A4:D5"/>
    <mergeCell ref="B6:C6"/>
    <mergeCell ref="A7:A9"/>
    <mergeCell ref="B7:B9"/>
    <mergeCell ref="C8:C9"/>
  </mergeCells>
  <printOptions/>
  <pageMargins left="0.7086614173228347" right="0.3937007874015748" top="0.3937007874015748" bottom="0.3937007874015748" header="0.31496062992125984" footer="0.31496062992125984"/>
  <pageSetup fitToHeight="13"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Финансовое  Управление</dc:creator>
  <cp:keywords/>
  <dc:description/>
  <cp:lastModifiedBy>Bug-MON</cp:lastModifiedBy>
  <cp:lastPrinted>2019-08-02T06:06:10Z</cp:lastPrinted>
  <dcterms:created xsi:type="dcterms:W3CDTF">2010-11-02T10:27:19Z</dcterms:created>
  <dcterms:modified xsi:type="dcterms:W3CDTF">2019-08-02T06:06:14Z</dcterms:modified>
  <cp:category/>
  <cp:version/>
  <cp:contentType/>
  <cp:contentStatus/>
</cp:coreProperties>
</file>