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10" windowWidth="14950" windowHeight="8450" activeTab="0"/>
  </bookViews>
  <sheets>
    <sheet name="Лист1" sheetId="1" r:id="rId1"/>
    <sheet name="Лист2" sheetId="2" r:id="rId2"/>
  </sheets>
  <definedNames/>
  <calcPr fullCalcOnLoad="1"/>
</workbook>
</file>

<file path=xl/sharedStrings.xml><?xml version="1.0" encoding="utf-8"?>
<sst xmlns="http://schemas.openxmlformats.org/spreadsheetml/2006/main" count="216" uniqueCount="215">
  <si>
    <t>Код бюджетной классификации</t>
  </si>
  <si>
    <t>Наименование дохода</t>
  </si>
  <si>
    <t>00010000000000000000</t>
  </si>
  <si>
    <t>00010100000000000000</t>
  </si>
  <si>
    <t>Налоги на прибыль, доходы</t>
  </si>
  <si>
    <t>18210102010010000110</t>
  </si>
  <si>
    <t>18210102040010000110</t>
  </si>
  <si>
    <t>00010500000000000000</t>
  </si>
  <si>
    <t>Налоги на совокупный доход</t>
  </si>
  <si>
    <t>Единый налог на вмененный доход для отдельных видов деятельности</t>
  </si>
  <si>
    <t>Единый сельскохозяйственный налог</t>
  </si>
  <si>
    <t>0010800000000000000</t>
  </si>
  <si>
    <t>18210803010010000110</t>
  </si>
  <si>
    <t>Государственная пошлина за выдачу разрешения на установку рекламной конструкции</t>
  </si>
  <si>
    <t>00010900000000000000</t>
  </si>
  <si>
    <t>Задолженность и перерасчеты по отмененным налогам, сборам и иным обязательным платежам</t>
  </si>
  <si>
    <t>18210906010020000110</t>
  </si>
  <si>
    <t>Налог с продаж</t>
  </si>
  <si>
    <t>18210904010020000110</t>
  </si>
  <si>
    <t>Налоги на имущество предприятий</t>
  </si>
  <si>
    <t>00011100000000000000</t>
  </si>
  <si>
    <t>Доходы от использования имущества, находящегося в государственной и муниципального собственности</t>
  </si>
  <si>
    <t>70411105035050000120</t>
  </si>
  <si>
    <t>00011200000000000000</t>
  </si>
  <si>
    <t>Платежи при пользовании природными ресурсами</t>
  </si>
  <si>
    <t>00011400000000000000</t>
  </si>
  <si>
    <t>Доходы от продажи материальных и нематериальных активов</t>
  </si>
  <si>
    <t>00011600000000000000</t>
  </si>
  <si>
    <t>Штрафы, санкции, возмещение ущерба</t>
  </si>
  <si>
    <t>00020000000000000000</t>
  </si>
  <si>
    <t>Безвозмездные поступления</t>
  </si>
  <si>
    <t>00020200000000000000</t>
  </si>
  <si>
    <t>Дотации бюджетам муниципальных районов на выравнивание бюджетной обеспеченности</t>
  </si>
  <si>
    <t>Иные межбюджетные трансферты</t>
  </si>
  <si>
    <t>Итого доходов</t>
  </si>
  <si>
    <t>Налоговые и неналоговые доходы</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</si>
  <si>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</si>
  <si>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</si>
  <si>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</si>
  <si>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</si>
  <si>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(руб.)</t>
  </si>
  <si>
    <t>18210503010010000110</t>
  </si>
  <si>
    <t>18210502010020000110</t>
  </si>
  <si>
    <t>18210907033050000110</t>
  </si>
  <si>
    <t>04811201020010000120</t>
  </si>
  <si>
    <t>Плата за выбросы загрязняющих веществ в атмосферный воздух передвижными объектами</t>
  </si>
  <si>
    <t>04811201030010000120</t>
  </si>
  <si>
    <t>70411402053050000410</t>
  </si>
  <si>
    <t>18210102020010000110</t>
  </si>
  <si>
    <t>18210502020020000110</t>
  </si>
  <si>
    <t>Единый налог на вмененный доход для отдельных видов деятельности (за налоговые периоды, истекшие до 1 января 2011 года)</t>
  </si>
  <si>
    <t>18210102030010000110</t>
  </si>
  <si>
    <t xml:space="preserve">к Решению Собрания Представителей </t>
  </si>
  <si>
    <t>70411406025050000430</t>
  </si>
  <si>
    <t>18210503020010000110</t>
  </si>
  <si>
    <t>Единый сельскохозяйственный налог (за налоговые периоды, истекшие до 1 января 2011 года)</t>
  </si>
  <si>
    <t>04811201010010000120</t>
  </si>
  <si>
    <t>Плата за выбросы загрязняющих веществ в атмосферный воздух стационарными объектами</t>
  </si>
  <si>
    <t>Дотации бюджетам муниципальных районов на поддержку мер по обеспечению сбалансированности бюджетов</t>
  </si>
  <si>
    <t>00010300000000000000</t>
  </si>
  <si>
    <t>Налоги на товары (работы, услуги), реализуемые на территории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</si>
  <si>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оказание социальной помощи отдельным категориям граждан)</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</si>
  <si>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местного самоуправления в сфере социальной защиты населения)</t>
  </si>
  <si>
    <t>Субвенции бюджетам муниципальных районов на выполнение передаваемых полномочий субъектов Российской Федерации      (Субвенция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</si>
  <si>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 xml:space="preserve">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(за счет средств федерального бюджета) </t>
  </si>
  <si>
    <t>Субвенции бюджетам муниципальных районов на государственную регистрацию актов гражданского состояния</t>
  </si>
  <si>
    <t>Прочие субсидии бюджетам муниципальных районов                                     (Субсидия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</si>
  <si>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Глава  муниципального района:                                                     В.А. Лубенин</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</si>
  <si>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ежемесячной денежной выплаты ветеранам труда и труженикам тыла, реабилитированным лицам)</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</si>
  <si>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ежемесячного пособия на ребенка)</t>
  </si>
  <si>
    <t>Субвенции бюджетам муниципальных районов на выполнение передаваемых полномочий субъектов Российской Федерации (Субвенция на обеспечение профилактики безнадзорности, правонарушений несовершеннолетних и защиты их прав)</t>
  </si>
  <si>
    <t>Субвенции бюджетам муниципальных районов на выполнение передаваемых полномочий субъектов Российской Федерации (Субвенция на реализацию отдельных полномочий в сфере законодательства об административных правонарушениях)</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</si>
  <si>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</si>
  <si>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Субвенции бюджетам муниципальных районов на выполнение передаваемых полномочий субъектов Российской Федерации (Субвенция на денежные выплаты)</t>
  </si>
  <si>
    <t>Субвенции бюджетам муниципальных районов на выполнение передаваемых полномочий субъектов Российской Федерации (Субвенция на государственную поддержку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</si>
  <si>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опеки и попечительства)</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</si>
  <si>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(Субвенция на социальную поддержку граждан, подвергшихся воздействию радиации, за счет средств федерального бюджета)</t>
  </si>
  <si>
    <t xml:space="preserve">Налог на доходы физических лиц с доходов, полученных физическими лицами в соответствии со ст. 228 Налогового кодекса Российской Федерации </t>
  </si>
  <si>
    <t>00011300000000000000</t>
  </si>
  <si>
    <t>Доходы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</si>
  <si>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</si>
  <si>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</si>
  <si>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Субвенции бюджетам муниципальных районов на выполнение передаваемых полномочий субъектов Российской Федерации (Субвенция на компенсацию части расходов на приобретение путевки в организации отдыха детей и их оздоровления)</t>
  </si>
  <si>
    <t>70411301995050000130</t>
  </si>
  <si>
    <t>Субвенции бюджетам муниципальных районов на выполнение передаваемых полномочий субъектов Российской Федерации (Субвенция на содержание ребенка в семье опекуна и приемной семье, а также вознаграждение, причитающееся приемному родителю)</t>
  </si>
  <si>
    <t>70411105025050000120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</si>
  <si>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</si>
  <si>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70411101050050000120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</si>
  <si>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</si>
  <si>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00020210000000000000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</si>
  <si>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</si>
  <si>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</si>
  <si>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70420225064050000151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</si>
  <si>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</si>
  <si>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(Субсидия на финансирование дорожного хозяйства)</t>
  </si>
  <si>
    <t>Субвенции бюджетам муниципальных районов на оплату жилищно-коммунальных услуг отдельным категориям граждан за счет средств федерального бюджета</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</si>
  <si>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</si>
  <si>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</si>
  <si>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Субвенции бюджетам муниципальных районов на выполнение передаваемых полномочий субъектов Российской Федерации (Субвенция на частичную оплату стоимости путевки в организации отдыха детей и их оздоровления)</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</si>
  <si>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</si>
  <si>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</si>
  <si>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Субвенции бюджетам муниципальных районов на выполнение передаваемых полномочий субъектов Российской Федерации (Субвенция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получателям)</t>
  </si>
  <si>
    <t>Субвенции бюджетам муниципальных районов на выполнение передаваемых полномочий субъектов Российской Федерации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t>
  </si>
  <si>
    <t>00020220000000000000</t>
  </si>
  <si>
    <t>00020230000000000000</t>
  </si>
  <si>
    <t>00020240000000000000</t>
  </si>
  <si>
    <t>Субвенции бюджетам бюджетной системы Российской Федерации</t>
  </si>
  <si>
    <t>Субсидии бюджетам бюджетной системы Российской Федерации (межбюджетные субсидии)</t>
  </si>
  <si>
    <t>Субсидии бюджетам муниципальных районов на софинансирование капитальных вложений в объекты муниципальной собственности (Субсидия на реализацию мероприятий по строительству объектов газификации)</t>
  </si>
  <si>
    <t>70411402053050000440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</si>
  <si>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</si>
  <si>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</si>
  <si>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Прочие субсидии бюджетам муниципальных районов (Субсидия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</si>
  <si>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 xml:space="preserve">Субвенции бюджетам муниципальных районов на выполнение передаваемых полномочий субъектов Российской Федерации (Субвенция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 </t>
  </si>
  <si>
    <t>70411105013050000120</t>
  </si>
  <si>
    <t>70411406013050000430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</si>
  <si>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</si>
  <si>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</si>
  <si>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18210504020020000110</t>
  </si>
  <si>
    <t xml:space="preserve">Налог, взимаемый в связи с применением патентной системы налогообложения, зачисляемый в бюджеты муниципальных районов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</si>
  <si>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</si>
  <si>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</si>
  <si>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</si>
  <si>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сбросы загрязняющих веществ в водные объекты</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</si>
  <si>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</si>
  <si>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Субвенции бюджетам муниципальных районов на выполнение передаваемых полномочий субъектов Российской Федерации (Субвенция на организацию питания обучающихся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</si>
  <si>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дошкольных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</si>
  <si>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</si>
  <si>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 xml:space="preserve"> 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общеобразовательных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</si>
  <si>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детей из многодетных семей)</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</si>
  <si>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</si>
  <si>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предоставление гражданам субсидий на оплату жилого помещения и коммунальных услуг</t>
  </si>
  <si>
    <t>Прочие дотации бюджетам муниципальных районов (Дотации на реализацию мероприятий, предусмотренных нормативными правовыми актами органов государственной власти Ярославской области)</t>
  </si>
  <si>
    <t xml:space="preserve">Прочие субсидии бюджетам муниципальных районов (Субсидия на повышение оплаты труда работников муниципальных учреждений в сфере культуры) </t>
  </si>
  <si>
    <t xml:space="preserve">Прочие субсидии бюджетам муниципальных районов (Субсидия на повышение оплаты труда отдельных категорий работников муниципальных учреждений в сфере образования) </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</si>
  <si>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</si>
  <si>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04811201041010000120</t>
  </si>
  <si>
    <t>Плата за размещение отходов производства</t>
  </si>
  <si>
    <t>91110807150010000110</t>
  </si>
  <si>
    <t>04811201042010000120</t>
  </si>
  <si>
    <t>Плата за размещение твердых коммунальных отходов</t>
  </si>
  <si>
    <t>70420220041050000150</t>
  </si>
  <si>
    <t>70420220077050000150</t>
  </si>
  <si>
    <t>71020235250050000150</t>
  </si>
  <si>
    <t>70420235930050000150</t>
  </si>
  <si>
    <t>71020235220050000150</t>
  </si>
  <si>
    <t>71820235260050000150</t>
  </si>
  <si>
    <t>71020230022050000150</t>
  </si>
  <si>
    <t>70420235120050000150</t>
  </si>
  <si>
    <t>71020235270050000150</t>
  </si>
  <si>
    <t>71020235084050000150</t>
  </si>
  <si>
    <t>71020235380050000150</t>
  </si>
  <si>
    <t>71020235462050000150</t>
  </si>
  <si>
    <t>71020235137050000150</t>
  </si>
  <si>
    <t>71020235573050000150</t>
  </si>
  <si>
    <t>70520215001050000150</t>
  </si>
  <si>
    <t>70520215002050000150</t>
  </si>
  <si>
    <t>10010302231010000110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</si>
  <si>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</si>
  <si>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</si>
  <si>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</si>
  <si>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</si>
  <si>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10010302251010000110</t>
  </si>
  <si>
    <t>10010302261010000110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</si>
  <si>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</si>
  <si>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70520219999051004150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</si>
  <si>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</si>
  <si>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</si>
  <si>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 xml:space="preserve">Прогнозируемые доходы бюджета Большесельского муниципального района на плановый период 2021 и 2022 годов в соответствии с классификацией доходов бюджетов Российской Федерации </t>
  </si>
  <si>
    <t>2021 год</t>
  </si>
  <si>
    <t>2022 год</t>
  </si>
  <si>
    <t>(руб.)</t>
  </si>
  <si>
    <t>70420229999052004150</t>
  </si>
  <si>
    <t>70420229999052038150</t>
  </si>
  <si>
    <t>71820229999052037150</t>
  </si>
  <si>
    <t>71820229999052015150</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</si>
  <si>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</si>
  <si>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</si>
  <si>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70420230024053028150</t>
  </si>
  <si>
    <t>70420230024053031150</t>
  </si>
  <si>
    <t>71020230024053036150</t>
  </si>
  <si>
    <t>71020230024053037150</t>
  </si>
  <si>
    <t>71020230024053022150</t>
  </si>
  <si>
    <t>71020230024053023150</t>
  </si>
  <si>
    <t>71020230024053021150</t>
  </si>
  <si>
    <t>71020230024053029150</t>
  </si>
  <si>
    <t>71020230024053005150</t>
  </si>
  <si>
    <t>71020230024053003150</t>
  </si>
  <si>
    <t>71020230024053020150</t>
  </si>
  <si>
    <t>71020230024053019150</t>
  </si>
  <si>
    <t>71820230024053009150</t>
  </si>
  <si>
    <t>71820230024053010150</t>
  </si>
  <si>
    <t>71820230024053014150</t>
  </si>
  <si>
    <t>71820230024053015150</t>
  </si>
  <si>
    <t>71820230024053013150</t>
  </si>
  <si>
    <t>71820230024053030150</t>
  </si>
  <si>
    <t>71820230024053004150</t>
  </si>
  <si>
    <t>71820230024053006150</t>
  </si>
  <si>
    <t>71820230024053007150</t>
  </si>
  <si>
    <t>71820230024053033150</t>
  </si>
  <si>
    <t>71820230024053017150</t>
  </si>
  <si>
    <t>92011601053010000140</t>
  </si>
  <si>
    <t>92011601073010000140</t>
  </si>
  <si>
    <t>Субвенции бюджетам муниципальных районов на выполнение передаваемых полномочий субъектов Российской Федерации (Субвенция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</si>
  <si>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70420230024053026150</t>
  </si>
  <si>
    <t>71020230024053038150</t>
  </si>
  <si>
    <t>Субвенции бюджетам муниципальных районов на выполнение передаваемых полномочий субъектов Российской Федерации (Субвенция на реализацию мероприятий, направленных на оказание государственной социальной помощи на основании социального контракта)</t>
  </si>
  <si>
    <t>Субвенции бюджетам муниципальных районов на выполнение передаваемых полномочий субъектов Российской Федерации (Субвенция на организацию бесплатного горячего питания обучающихся, получающих начальное общее образование в муниципальных образовательных организациях)</t>
  </si>
  <si>
    <t>71820230024053040150</t>
  </si>
  <si>
    <t>71020230024053041150</t>
  </si>
  <si>
    <t>Субвенции бюджетам муниципальных районов на выполнение передаваемых полномочий субъектов Российской Федерации (Субвенция на реализацию мероприятий, направленных на оказание государственной социальной помощи на основании социального контракта в части расходов по доставке выплат получателям)</t>
  </si>
  <si>
    <t>71820235303050000150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</si>
  <si>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</si>
  <si>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от 12.12.2019г.  №14</t>
  </si>
  <si>
    <t>Приложение №4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</si>
</sst>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5">
    <font>
      <sz val="10"/>
      <name val="Arial Cyr"/>
      <family val="0"/>
    </font>
    <font>
      <sz val="10"/>
      <name val="Times New Roman"/>
      <family val="1"/>
    </font>
    <font>
      <b/>
      <sz val="12"/>
      <name val="Times New Roman"/>
      <family val="1"/>
    </font>
    <font>
      <b/>
      <sz val="10"/>
      <name val="Times New Roman"/>
      <family val="1"/>
    </font>
    <font>
      <b/>
      <sz val="9"/>
      <name val="Times New Roman"/>
      <family val="1"/>
    </font>
    <font>
      <u val="single"/>
      <sz val="10"/>
      <color indexed="12"/>
      <name val="Arial Cyr"/>
      <family val="0"/>
    </font>
    <font>
      <u val="single"/>
      <sz val="10"/>
      <color indexed="36"/>
      <name val="Arial Cyr"/>
      <family val="0"/>
    </font>
    <fon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6">
    <xf numFmtId="0" fontId="0" fillId="0" borderId="0" xfId="0" applyAlignment="1">
      <alignment/>
    </xf>
    <xf numFmtId="0" fontId="1" fillId="0" borderId="0" xfId="0" applyFont="1" applyAlignment="1">
      <alignment wrapText="1"/>
    </xf>
    <xf numFmtId="0" fontId="0" fillId="0" borderId="0" xfId="0" applyFont="1" applyAlignment="1">
      <alignment wrapText="1"/>
    </xf>
    <xf numFmtId="49" fontId="0" fillId="0" borderId="0" xfId="0" applyNumberFormat="1" applyFont="1" applyAlignment="1">
      <alignment wrapText="1"/>
    </xf>
    <xf numFmtId="0" fontId="0" fillId="0" borderId="0" xfId="0" applyFont="1" applyAlignment="1">
      <alignment wrapText="1"/>
    </xf>
    <xf numFmtId="0" fontId="2" fillId="33" borderId="10" xfId="0" applyFont="1" applyFill="1" applyBorder="1" applyAlignment="1">
      <alignment vertical="top" wrapText="1"/>
    </xf>
    <xf numFmtId="49" fontId="2" fillId="0" borderId="10" xfId="0" applyNumberFormat="1" applyFont="1" applyBorder="1" applyAlignment="1">
      <alignment horizontal="center" vertical="top" wrapText="1"/>
    </xf>
    <xf numFmtId="0" fontId="2" fillId="0" borderId="10" xfId="0" applyFont="1" applyBorder="1" applyAlignment="1">
      <alignment vertical="top" wrapText="1"/>
    </xf>
    <xf numFmtId="49" fontId="7" fillId="33" borderId="10" xfId="0" applyNumberFormat="1" applyFont="1" applyFill="1" applyBorder="1" applyAlignment="1">
      <alignment horizontal="center" vertical="top" wrapText="1"/>
    </xf>
    <xf numFmtId="0" fontId="7" fillId="33" borderId="10" xfId="0" applyFont="1" applyFill="1" applyBorder="1" applyAlignment="1">
      <alignment vertical="top" wrapText="1"/>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49" fontId="7" fillId="0" borderId="10" xfId="0" applyNumberFormat="1" applyFont="1" applyFill="1" applyBorder="1" applyAlignment="1">
      <alignment horizontal="center" vertical="top" wrapText="1"/>
    </xf>
    <xf numFmtId="0" fontId="7" fillId="0" borderId="10" xfId="0" applyFont="1" applyFill="1" applyBorder="1" applyAlignment="1">
      <alignment horizontal="left" vertical="top" wrapText="1"/>
    </xf>
    <xf numFmtId="49" fontId="2" fillId="33" borderId="10" xfId="0" applyNumberFormat="1" applyFont="1" applyFill="1" applyBorder="1" applyAlignment="1">
      <alignment horizontal="center" vertical="top" wrapText="1"/>
    </xf>
    <xf numFmtId="0" fontId="7" fillId="0" borderId="0" xfId="0" applyFont="1" applyAlignment="1">
      <alignment wrapText="1"/>
    </xf>
    <xf numFmtId="0" fontId="7" fillId="0" borderId="10" xfId="0" applyFont="1" applyBorder="1" applyAlignment="1">
      <alignment wrapText="1"/>
    </xf>
    <xf numFmtId="49" fontId="7" fillId="33" borderId="11" xfId="0" applyNumberFormat="1" applyFont="1" applyFill="1" applyBorder="1" applyAlignment="1">
      <alignment horizontal="center" vertical="top" wrapText="1"/>
    </xf>
    <xf numFmtId="0" fontId="7" fillId="0" borderId="0" xfId="0" applyFont="1" applyAlignment="1">
      <alignment vertical="top" wrapText="1"/>
    </xf>
    <xf numFmtId="49" fontId="44" fillId="33" borderId="10" xfId="0" applyNumberFormat="1" applyFont="1" applyFill="1" applyBorder="1" applyAlignment="1">
      <alignment horizontal="center" vertical="top" wrapText="1"/>
    </xf>
    <xf numFmtId="2" fontId="4" fillId="0" borderId="11" xfId="0" applyNumberFormat="1" applyFont="1" applyBorder="1" applyAlignment="1">
      <alignment horizontal="center" vertical="top" wrapText="1"/>
    </xf>
    <xf numFmtId="2" fontId="0" fillId="0" borderId="0" xfId="0" applyNumberFormat="1" applyFont="1" applyAlignment="1">
      <alignment wrapText="1"/>
    </xf>
    <xf numFmtId="2" fontId="7" fillId="33" borderId="10" xfId="0" applyNumberFormat="1" applyFont="1" applyFill="1" applyBorder="1" applyAlignment="1">
      <alignment horizontal="center" vertical="top" wrapText="1"/>
    </xf>
    <xf numFmtId="2" fontId="2" fillId="33" borderId="10" xfId="0" applyNumberFormat="1" applyFont="1" applyFill="1" applyBorder="1" applyAlignment="1">
      <alignment horizontal="center" vertical="top" wrapText="1"/>
    </xf>
    <xf numFmtId="2" fontId="2" fillId="0" borderId="12" xfId="0" applyNumberFormat="1" applyFont="1" applyBorder="1" applyAlignment="1">
      <alignment horizontal="center" vertical="top" wrapText="1"/>
    </xf>
    <xf numFmtId="2" fontId="2" fillId="0" borderId="10" xfId="0" applyNumberFormat="1" applyFont="1" applyBorder="1" applyAlignment="1">
      <alignment horizontal="center" vertical="top" wrapText="1"/>
    </xf>
    <xf numFmtId="2" fontId="7" fillId="33" borderId="10" xfId="0" applyNumberFormat="1" applyFont="1" applyFill="1" applyBorder="1" applyAlignment="1">
      <alignment horizontal="center" wrapText="1"/>
    </xf>
    <xf numFmtId="2" fontId="2" fillId="33" borderId="10" xfId="0" applyNumberFormat="1" applyFont="1" applyFill="1" applyBorder="1" applyAlignment="1">
      <alignment horizontal="center" wrapText="1"/>
    </xf>
    <xf numFmtId="2" fontId="7" fillId="33" borderId="11" xfId="0" applyNumberFormat="1" applyFont="1" applyFill="1" applyBorder="1" applyAlignment="1">
      <alignment horizontal="center" vertical="top" wrapText="1"/>
    </xf>
    <xf numFmtId="49" fontId="7" fillId="33" borderId="12" xfId="0" applyNumberFormat="1" applyFont="1" applyFill="1" applyBorder="1" applyAlignment="1">
      <alignment horizontal="center" vertical="top" wrapText="1"/>
    </xf>
    <xf numFmtId="2" fontId="7" fillId="33" borderId="12" xfId="0" applyNumberFormat="1" applyFont="1" applyFill="1" applyBorder="1" applyAlignment="1">
      <alignment horizontal="center" vertical="top" wrapText="1"/>
    </xf>
    <xf numFmtId="0" fontId="7" fillId="0" borderId="10" xfId="0" applyFont="1" applyFill="1" applyBorder="1" applyAlignment="1">
      <alignment vertical="top" wrapText="1"/>
    </xf>
    <xf numFmtId="0" fontId="8" fillId="0" borderId="0" xfId="0" applyFont="1" applyAlignment="1">
      <alignment wrapText="1"/>
    </xf>
    <xf numFmtId="0" fontId="4" fillId="0" borderId="11" xfId="0" applyFont="1" applyBorder="1" applyAlignment="1">
      <alignment horizontal="center" wrapText="1"/>
    </xf>
    <xf numFmtId="2" fontId="7" fillId="0" borderId="10" xfId="0" applyNumberFormat="1" applyFont="1" applyBorder="1" applyAlignment="1">
      <alignment horizontal="center" vertical="top" wrapText="1"/>
    </xf>
    <xf numFmtId="0" fontId="1" fillId="0" borderId="0" xfId="0" applyFont="1" applyAlignment="1">
      <alignment horizontal="right" wrapText="1"/>
    </xf>
    <xf numFmtId="0" fontId="2" fillId="0" borderId="0" xfId="0" applyFont="1" applyAlignment="1">
      <alignment horizontal="center" wrapText="1"/>
    </xf>
    <xf numFmtId="0" fontId="4" fillId="0" borderId="13" xfId="0" applyFont="1" applyBorder="1" applyAlignment="1">
      <alignment horizontal="center" vertical="top" wrapText="1"/>
    </xf>
    <xf numFmtId="0" fontId="4" fillId="0" borderId="12" xfId="0" applyFont="1" applyBorder="1" applyAlignment="1">
      <alignment horizontal="center" vertical="top" wrapText="1"/>
    </xf>
    <xf numFmtId="0" fontId="7" fillId="0" borderId="0" xfId="0" applyFont="1" applyAlignment="1">
      <alignment horizontal="center" wrapText="1"/>
    </xf>
    <xf numFmtId="0" fontId="1" fillId="0" borderId="0" xfId="0" applyFont="1" applyBorder="1" applyAlignment="1">
      <alignment horizontal="right" wrapText="1"/>
    </xf>
    <xf numFmtId="0" fontId="0" fillId="0" borderId="0" xfId="0" applyFont="1" applyBorder="1" applyAlignment="1">
      <alignment wrapText="1"/>
    </xf>
    <xf numFmtId="0" fontId="3" fillId="0" borderId="10" xfId="0" applyFont="1" applyBorder="1" applyAlignment="1">
      <alignment horizontal="center" vertical="top" wrapText="1"/>
    </xf>
    <xf numFmtId="0" fontId="3" fillId="0" borderId="14" xfId="0" applyFont="1" applyBorder="1" applyAlignment="1">
      <alignment horizontal="center" vertical="top" wrapText="1"/>
    </xf>
    <xf numFmtId="2" fontId="4" fillId="0" borderId="13" xfId="0" applyNumberFormat="1" applyFont="1" applyBorder="1" applyAlignment="1">
      <alignment horizontal="center" vertical="top" wrapText="1"/>
    </xf>
    <xf numFmtId="2" fontId="0" fillId="0" borderId="12"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44"/>
  <sheetViews>
    <sheetView tabSelected="1" zoomScalePageLayoutView="0" workbookViewId="0" topLeftCell="A1">
      <selection activeCell="B2" sqref="B2:D2"/>
    </sheetView>
  </sheetViews>
  <sheetFormatPr defaultColWidth="9.125" defaultRowHeight="12.75"/>
  <cols>
    <col min="1" max="1" width="25.50390625" style="2" customWidth="1"/>
    <col min="2" max="2" width="70.625" style="2" customWidth="1"/>
    <col min="3" max="3" width="15.50390625" style="21" customWidth="1"/>
    <col min="4" max="4" width="14.375" style="32" customWidth="1"/>
    <col min="5" max="16384" width="9.125" style="2" customWidth="1"/>
  </cols>
  <sheetData>
    <row r="1" spans="1:4" ht="12.75">
      <c r="A1" s="4"/>
      <c r="B1" s="35" t="s">
        <v>214</v>
      </c>
      <c r="C1" s="35"/>
      <c r="D1" s="35"/>
    </row>
    <row r="2" spans="1:4" ht="13.5" customHeight="1">
      <c r="A2" s="4"/>
      <c r="B2" s="35" t="s">
        <v>52</v>
      </c>
      <c r="C2" s="35"/>
      <c r="D2" s="35"/>
    </row>
    <row r="3" spans="1:4" ht="14.25" customHeight="1">
      <c r="A3" s="4"/>
      <c r="B3" s="35" t="s">
        <v>213</v>
      </c>
      <c r="C3" s="35"/>
      <c r="D3" s="35"/>
    </row>
    <row r="4" spans="1:4" s="1" customFormat="1" ht="12.75" customHeight="1">
      <c r="A4" s="36" t="s">
        <v>168</v>
      </c>
      <c r="B4" s="36"/>
      <c r="C4" s="36"/>
      <c r="D4" s="36"/>
    </row>
    <row r="5" spans="1:4" s="1" customFormat="1" ht="27" customHeight="1">
      <c r="A5" s="36"/>
      <c r="B5" s="36"/>
      <c r="C5" s="36"/>
      <c r="D5" s="36"/>
    </row>
    <row r="6" spans="2:4" s="1" customFormat="1" ht="13.5" customHeight="1">
      <c r="B6" s="40"/>
      <c r="C6" s="41"/>
      <c r="D6" s="32"/>
    </row>
    <row r="7" spans="1:4" ht="12">
      <c r="A7" s="42" t="s">
        <v>0</v>
      </c>
      <c r="B7" s="43" t="s">
        <v>1</v>
      </c>
      <c r="C7" s="20" t="s">
        <v>169</v>
      </c>
      <c r="D7" s="33" t="s">
        <v>170</v>
      </c>
    </row>
    <row r="8" spans="1:4" ht="12">
      <c r="A8" s="42"/>
      <c r="B8" s="43"/>
      <c r="C8" s="44" t="s">
        <v>40</v>
      </c>
      <c r="D8" s="37" t="s">
        <v>171</v>
      </c>
    </row>
    <row r="9" spans="1:4" ht="12">
      <c r="A9" s="42"/>
      <c r="B9" s="43"/>
      <c r="C9" s="45"/>
      <c r="D9" s="38"/>
    </row>
    <row r="10" spans="1:4" ht="15">
      <c r="A10" s="6" t="s">
        <v>2</v>
      </c>
      <c r="B10" s="7" t="s">
        <v>35</v>
      </c>
      <c r="C10" s="24">
        <f>SUM(C11+C21+C27+C30+C34+C39+C45+C47+C52+C16)</f>
        <v>35411797</v>
      </c>
      <c r="D10" s="24">
        <f>SUM(D11+D21+D27+D30+D34+D39+D45+D47+D52+D16)</f>
        <v>37518437</v>
      </c>
    </row>
    <row r="11" spans="1:4" ht="15">
      <c r="A11" s="6" t="s">
        <v>3</v>
      </c>
      <c r="B11" s="7" t="s">
        <v>4</v>
      </c>
      <c r="C11" s="25">
        <f>SUM(C12+C13+C15+C14)</f>
        <v>26968000</v>
      </c>
      <c r="D11" s="25">
        <f>SUM(D12+D13+D15+D14)</f>
        <v>29072000</v>
      </c>
    </row>
    <row r="12" spans="1:4" ht="66.75" customHeight="1">
      <c r="A12" s="8" t="s">
        <v>5</v>
      </c>
      <c r="B12" s="9" t="s">
        <v>120</v>
      </c>
      <c r="C12" s="22">
        <v>26738000</v>
      </c>
      <c r="D12" s="34">
        <v>28827000</v>
      </c>
    </row>
    <row r="13" spans="1:4" ht="108">
      <c r="A13" s="8" t="s">
        <v>48</v>
      </c>
      <c r="B13" s="9" t="s">
        <v>121</v>
      </c>
      <c r="C13" s="22">
        <v>60000</v>
      </c>
      <c r="D13" s="34">
        <v>65000</v>
      </c>
    </row>
    <row r="14" spans="1:4" ht="46.5">
      <c r="A14" s="8" t="s">
        <v>51</v>
      </c>
      <c r="B14" s="9" t="s">
        <v>77</v>
      </c>
      <c r="C14" s="22">
        <v>170000</v>
      </c>
      <c r="D14" s="34">
        <v>180000</v>
      </c>
    </row>
    <row r="15" spans="1:4" ht="81" customHeight="1" hidden="1">
      <c r="A15" s="8" t="s">
        <v>6</v>
      </c>
      <c r="B15" s="9" t="s">
        <v>122</v>
      </c>
      <c r="C15" s="22"/>
      <c r="D15" s="34"/>
    </row>
    <row r="16" spans="1:4" ht="30">
      <c r="A16" s="10" t="s">
        <v>59</v>
      </c>
      <c r="B16" s="11" t="s">
        <v>60</v>
      </c>
      <c r="C16" s="23">
        <f>C17+C18+C19+C20</f>
        <v>6424797</v>
      </c>
      <c r="D16" s="23">
        <f>D17+D18+D19+D20</f>
        <v>6847437</v>
      </c>
    </row>
    <row r="17" spans="1:4" ht="93" customHeight="1">
      <c r="A17" s="12" t="s">
        <v>157</v>
      </c>
      <c r="B17" s="13" t="s">
        <v>158</v>
      </c>
      <c r="C17" s="22">
        <v>2791700</v>
      </c>
      <c r="D17" s="34">
        <v>2981700</v>
      </c>
    </row>
    <row r="18" spans="1:4" ht="111" customHeight="1">
      <c r="A18" s="12" t="s">
        <v>159</v>
      </c>
      <c r="B18" s="13" t="s">
        <v>160</v>
      </c>
      <c r="C18" s="22">
        <v>14865</v>
      </c>
      <c r="D18" s="34">
        <v>15540</v>
      </c>
    </row>
    <row r="19" spans="1:4" ht="96" customHeight="1">
      <c r="A19" s="12" t="s">
        <v>162</v>
      </c>
      <c r="B19" s="13" t="s">
        <v>161</v>
      </c>
      <c r="C19" s="22">
        <v>3617232</v>
      </c>
      <c r="D19" s="34">
        <v>3849197</v>
      </c>
    </row>
    <row r="20" spans="1:4" ht="96" customHeight="1">
      <c r="A20" s="12" t="s">
        <v>163</v>
      </c>
      <c r="B20" s="13" t="s">
        <v>164</v>
      </c>
      <c r="C20" s="22">
        <v>1000</v>
      </c>
      <c r="D20" s="34">
        <v>1000</v>
      </c>
    </row>
    <row r="21" spans="1:4" ht="15">
      <c r="A21" s="14" t="s">
        <v>7</v>
      </c>
      <c r="B21" s="5" t="s">
        <v>8</v>
      </c>
      <c r="C21" s="23">
        <f>C22+C23+C24+C25+C26</f>
        <v>518000</v>
      </c>
      <c r="D21" s="23">
        <f>D22+D23+D24+D25+D26</f>
        <v>91000</v>
      </c>
    </row>
    <row r="22" spans="1:4" ht="21" customHeight="1">
      <c r="A22" s="8" t="s">
        <v>42</v>
      </c>
      <c r="B22" s="9" t="s">
        <v>9</v>
      </c>
      <c r="C22" s="22">
        <v>435000</v>
      </c>
      <c r="D22" s="34"/>
    </row>
    <row r="23" spans="1:4" ht="36.75" customHeight="1" hidden="1">
      <c r="A23" s="8" t="s">
        <v>49</v>
      </c>
      <c r="B23" s="9" t="s">
        <v>50</v>
      </c>
      <c r="C23" s="22"/>
      <c r="D23" s="34"/>
    </row>
    <row r="24" spans="1:4" ht="15">
      <c r="A24" s="8" t="s">
        <v>41</v>
      </c>
      <c r="B24" s="9" t="s">
        <v>10</v>
      </c>
      <c r="C24" s="22">
        <v>56000</v>
      </c>
      <c r="D24" s="34">
        <v>63000</v>
      </c>
    </row>
    <row r="25" spans="1:4" ht="30.75" hidden="1">
      <c r="A25" s="8" t="s">
        <v>54</v>
      </c>
      <c r="B25" s="9" t="s">
        <v>55</v>
      </c>
      <c r="C25" s="26"/>
      <c r="D25" s="34"/>
    </row>
    <row r="26" spans="1:4" ht="30.75">
      <c r="A26" s="8" t="s">
        <v>118</v>
      </c>
      <c r="B26" s="9" t="s">
        <v>119</v>
      </c>
      <c r="C26" s="26">
        <v>27000</v>
      </c>
      <c r="D26" s="34">
        <v>28000</v>
      </c>
    </row>
    <row r="27" spans="1:4" ht="15">
      <c r="A27" s="14" t="s">
        <v>11</v>
      </c>
      <c r="B27" s="5" t="s">
        <v>36</v>
      </c>
      <c r="C27" s="23">
        <f>SUM(C28+C29)</f>
        <v>605000</v>
      </c>
      <c r="D27" s="23">
        <f>SUM(D28+D29)</f>
        <v>630000</v>
      </c>
    </row>
    <row r="28" spans="1:4" ht="46.5">
      <c r="A28" s="8" t="s">
        <v>12</v>
      </c>
      <c r="B28" s="9" t="s">
        <v>37</v>
      </c>
      <c r="C28" s="22">
        <v>590000</v>
      </c>
      <c r="D28" s="34">
        <v>615000</v>
      </c>
    </row>
    <row r="29" spans="1:4" ht="30.75">
      <c r="A29" s="8" t="s">
        <v>138</v>
      </c>
      <c r="B29" s="9" t="s">
        <v>13</v>
      </c>
      <c r="C29" s="22">
        <v>15000</v>
      </c>
      <c r="D29" s="34">
        <v>15000</v>
      </c>
    </row>
    <row r="30" spans="1:4" ht="30" hidden="1">
      <c r="A30" s="14" t="s">
        <v>14</v>
      </c>
      <c r="B30" s="5" t="s">
        <v>15</v>
      </c>
      <c r="C30" s="23">
        <f>SUM(C31+C32+C33)</f>
        <v>0</v>
      </c>
      <c r="D30" s="34"/>
    </row>
    <row r="31" spans="1:4" ht="15" hidden="1">
      <c r="A31" s="8" t="s">
        <v>16</v>
      </c>
      <c r="B31" s="9" t="s">
        <v>17</v>
      </c>
      <c r="C31" s="22"/>
      <c r="D31" s="34"/>
    </row>
    <row r="32" spans="1:4" ht="15" hidden="1">
      <c r="A32" s="8" t="s">
        <v>18</v>
      </c>
      <c r="B32" s="9" t="s">
        <v>19</v>
      </c>
      <c r="C32" s="22"/>
      <c r="D32" s="34"/>
    </row>
    <row r="33" spans="1:4" ht="61.5" hidden="1">
      <c r="A33" s="8" t="s">
        <v>43</v>
      </c>
      <c r="B33" s="9" t="s">
        <v>38</v>
      </c>
      <c r="C33" s="22"/>
      <c r="D33" s="34"/>
    </row>
    <row r="34" spans="1:4" ht="30">
      <c r="A34" s="14" t="s">
        <v>20</v>
      </c>
      <c r="B34" s="5" t="s">
        <v>21</v>
      </c>
      <c r="C34" s="23">
        <f>SUM(C35+C36+C37+C38)</f>
        <v>515000</v>
      </c>
      <c r="D34" s="23">
        <f>SUM(D35+D36+D37+D38)</f>
        <v>515000</v>
      </c>
    </row>
    <row r="35" spans="1:4" s="4" customFormat="1" ht="46.5">
      <c r="A35" s="8" t="s">
        <v>87</v>
      </c>
      <c r="B35" s="9" t="s">
        <v>88</v>
      </c>
      <c r="C35" s="22">
        <v>5000</v>
      </c>
      <c r="D35" s="34">
        <v>5000</v>
      </c>
    </row>
    <row r="36" spans="1:4" ht="83.25" customHeight="1">
      <c r="A36" s="8" t="s">
        <v>114</v>
      </c>
      <c r="B36" s="9" t="s">
        <v>117</v>
      </c>
      <c r="C36" s="22">
        <v>210000</v>
      </c>
      <c r="D36" s="34">
        <v>210000</v>
      </c>
    </row>
    <row r="37" spans="1:4" ht="61.5" hidden="1">
      <c r="A37" s="8" t="s">
        <v>85</v>
      </c>
      <c r="B37" s="9" t="s">
        <v>86</v>
      </c>
      <c r="C37" s="22"/>
      <c r="D37" s="34"/>
    </row>
    <row r="38" spans="1:4" ht="61.5">
      <c r="A38" s="8" t="s">
        <v>22</v>
      </c>
      <c r="B38" s="9" t="s">
        <v>39</v>
      </c>
      <c r="C38" s="22">
        <v>300000</v>
      </c>
      <c r="D38" s="34">
        <v>300000</v>
      </c>
    </row>
    <row r="39" spans="1:4" ht="15">
      <c r="A39" s="14" t="s">
        <v>23</v>
      </c>
      <c r="B39" s="5" t="s">
        <v>24</v>
      </c>
      <c r="C39" s="23">
        <f>SUM(C40:C44)</f>
        <v>91000</v>
      </c>
      <c r="D39" s="23">
        <f>SUM(D40:D44)</f>
        <v>68000</v>
      </c>
    </row>
    <row r="40" spans="1:4" ht="30.75">
      <c r="A40" s="8" t="s">
        <v>56</v>
      </c>
      <c r="B40" s="9" t="s">
        <v>57</v>
      </c>
      <c r="C40" s="22">
        <v>34000</v>
      </c>
      <c r="D40" s="34">
        <v>30000</v>
      </c>
    </row>
    <row r="41" spans="1:4" ht="30.75" hidden="1">
      <c r="A41" s="8" t="s">
        <v>44</v>
      </c>
      <c r="B41" s="9" t="s">
        <v>45</v>
      </c>
      <c r="C41" s="22"/>
      <c r="D41" s="34"/>
    </row>
    <row r="42" spans="1:4" ht="15">
      <c r="A42" s="8" t="s">
        <v>46</v>
      </c>
      <c r="B42" s="9" t="s">
        <v>123</v>
      </c>
      <c r="C42" s="22">
        <v>47000</v>
      </c>
      <c r="D42" s="34">
        <v>36000</v>
      </c>
    </row>
    <row r="43" spans="1:4" ht="15">
      <c r="A43" s="8" t="s">
        <v>136</v>
      </c>
      <c r="B43" s="9" t="s">
        <v>137</v>
      </c>
      <c r="C43" s="22">
        <v>5000</v>
      </c>
      <c r="D43" s="34">
        <v>1000</v>
      </c>
    </row>
    <row r="44" spans="1:4" ht="15">
      <c r="A44" s="8" t="s">
        <v>139</v>
      </c>
      <c r="B44" s="9" t="s">
        <v>140</v>
      </c>
      <c r="C44" s="22">
        <v>5000</v>
      </c>
      <c r="D44" s="34">
        <v>1000</v>
      </c>
    </row>
    <row r="45" spans="1:4" ht="30">
      <c r="A45" s="14" t="s">
        <v>78</v>
      </c>
      <c r="B45" s="5" t="s">
        <v>79</v>
      </c>
      <c r="C45" s="23">
        <f>C46</f>
        <v>20000</v>
      </c>
      <c r="D45" s="23">
        <f>D46</f>
        <v>20000</v>
      </c>
    </row>
    <row r="46" spans="1:4" ht="30.75">
      <c r="A46" s="17" t="s">
        <v>83</v>
      </c>
      <c r="B46" s="15" t="s">
        <v>80</v>
      </c>
      <c r="C46" s="22">
        <v>20000</v>
      </c>
      <c r="D46" s="34">
        <v>20000</v>
      </c>
    </row>
    <row r="47" spans="1:4" ht="15">
      <c r="A47" s="14" t="s">
        <v>25</v>
      </c>
      <c r="B47" s="5" t="s">
        <v>26</v>
      </c>
      <c r="C47" s="23">
        <f>SUM(C48+C49+C50+C51)</f>
        <v>150000</v>
      </c>
      <c r="D47" s="23">
        <f>SUM(D48+D49+D50+D51)</f>
        <v>150000</v>
      </c>
    </row>
    <row r="48" spans="1:4" ht="80.25" customHeight="1">
      <c r="A48" s="8" t="s">
        <v>47</v>
      </c>
      <c r="B48" s="9" t="s">
        <v>111</v>
      </c>
      <c r="C48" s="22">
        <v>50000</v>
      </c>
      <c r="D48" s="34">
        <v>50000</v>
      </c>
    </row>
    <row r="49" spans="1:4" ht="79.5" customHeight="1" hidden="1">
      <c r="A49" s="8" t="s">
        <v>109</v>
      </c>
      <c r="B49" s="9" t="s">
        <v>110</v>
      </c>
      <c r="C49" s="22"/>
      <c r="D49" s="34"/>
    </row>
    <row r="50" spans="1:4" ht="61.5">
      <c r="A50" s="8" t="s">
        <v>115</v>
      </c>
      <c r="B50" s="9" t="s">
        <v>116</v>
      </c>
      <c r="C50" s="22">
        <v>50000</v>
      </c>
      <c r="D50" s="34">
        <v>50000</v>
      </c>
    </row>
    <row r="51" spans="1:4" ht="46.5">
      <c r="A51" s="8" t="s">
        <v>53</v>
      </c>
      <c r="B51" s="9" t="s">
        <v>124</v>
      </c>
      <c r="C51" s="22">
        <v>50000</v>
      </c>
      <c r="D51" s="34">
        <v>50000</v>
      </c>
    </row>
    <row r="52" spans="1:4" ht="15">
      <c r="A52" s="14" t="s">
        <v>27</v>
      </c>
      <c r="B52" s="5" t="s">
        <v>28</v>
      </c>
      <c r="C52" s="23">
        <f>SUM(C53:C54)</f>
        <v>120000</v>
      </c>
      <c r="D52" s="23">
        <f>SUM(D53:D54)</f>
        <v>125000</v>
      </c>
    </row>
    <row r="53" spans="1:4" s="4" customFormat="1" ht="77.25">
      <c r="A53" s="8" t="s">
        <v>201</v>
      </c>
      <c r="B53" s="9" t="s">
        <v>167</v>
      </c>
      <c r="C53" s="22">
        <v>2000</v>
      </c>
      <c r="D53" s="34">
        <v>2000</v>
      </c>
    </row>
    <row r="54" spans="1:4" ht="77.25">
      <c r="A54" s="8" t="s">
        <v>202</v>
      </c>
      <c r="B54" s="9" t="s">
        <v>166</v>
      </c>
      <c r="C54" s="22">
        <v>118000</v>
      </c>
      <c r="D54" s="34">
        <v>123000</v>
      </c>
    </row>
    <row r="55" spans="1:4" ht="15">
      <c r="A55" s="14" t="s">
        <v>29</v>
      </c>
      <c r="B55" s="5" t="s">
        <v>30</v>
      </c>
      <c r="C55" s="27">
        <f>SUM(C56)</f>
        <v>409446075</v>
      </c>
      <c r="D55" s="27">
        <f>SUM(D56)</f>
        <v>345125274</v>
      </c>
    </row>
    <row r="56" spans="1:4" ht="30">
      <c r="A56" s="14" t="s">
        <v>31</v>
      </c>
      <c r="B56" s="5" t="s">
        <v>90</v>
      </c>
      <c r="C56" s="23">
        <f>SUM(C57+C61+C71+C113)</f>
        <v>409446075</v>
      </c>
      <c r="D56" s="23">
        <f>SUM(D57+D61+D71+D113)</f>
        <v>345125274</v>
      </c>
    </row>
    <row r="57" spans="1:4" ht="15">
      <c r="A57" s="14" t="s">
        <v>89</v>
      </c>
      <c r="B57" s="5" t="s">
        <v>91</v>
      </c>
      <c r="C57" s="23">
        <f>C58+C59+C60</f>
        <v>62461000</v>
      </c>
      <c r="D57" s="23">
        <f>D58+D59+D60</f>
        <v>20539000</v>
      </c>
    </row>
    <row r="58" spans="1:4" ht="30.75">
      <c r="A58" s="8" t="s">
        <v>155</v>
      </c>
      <c r="B58" s="9" t="s">
        <v>32</v>
      </c>
      <c r="C58" s="22">
        <v>62461000</v>
      </c>
      <c r="D58" s="34">
        <v>20539000</v>
      </c>
    </row>
    <row r="59" spans="1:4" ht="30.75" hidden="1">
      <c r="A59" s="8" t="s">
        <v>156</v>
      </c>
      <c r="B59" s="15" t="s">
        <v>58</v>
      </c>
      <c r="C59" s="22"/>
      <c r="D59" s="34"/>
    </row>
    <row r="60" spans="1:4" ht="46.5" customHeight="1" hidden="1">
      <c r="A60" s="8" t="s">
        <v>165</v>
      </c>
      <c r="B60" s="16" t="s">
        <v>132</v>
      </c>
      <c r="C60" s="22"/>
      <c r="D60" s="34"/>
    </row>
    <row r="61" spans="1:4" ht="30">
      <c r="A61" s="14" t="s">
        <v>103</v>
      </c>
      <c r="B61" s="5" t="s">
        <v>107</v>
      </c>
      <c r="C61" s="23">
        <f>SUM(C62:C70)</f>
        <v>35379486</v>
      </c>
      <c r="D61" s="23">
        <f>SUM(D62:D70)</f>
        <v>12241486</v>
      </c>
    </row>
    <row r="62" spans="1:4" s="4" customFormat="1" ht="15" hidden="1">
      <c r="A62" s="17"/>
      <c r="B62" s="9"/>
      <c r="C62" s="22"/>
      <c r="D62" s="34"/>
    </row>
    <row r="63" spans="1:4" s="4" customFormat="1" ht="46.5" hidden="1">
      <c r="A63" s="17" t="s">
        <v>92</v>
      </c>
      <c r="B63" s="9" t="s">
        <v>93</v>
      </c>
      <c r="C63" s="22"/>
      <c r="D63" s="34"/>
    </row>
    <row r="64" spans="1:4" ht="77.25">
      <c r="A64" s="17" t="s">
        <v>141</v>
      </c>
      <c r="B64" s="16" t="s">
        <v>94</v>
      </c>
      <c r="C64" s="22">
        <v>3707154</v>
      </c>
      <c r="D64" s="34">
        <v>3707154</v>
      </c>
    </row>
    <row r="65" spans="1:4" ht="61.5">
      <c r="A65" s="17" t="s">
        <v>142</v>
      </c>
      <c r="B65" s="16" t="s">
        <v>108</v>
      </c>
      <c r="C65" s="22">
        <v>23138000</v>
      </c>
      <c r="D65" s="34"/>
    </row>
    <row r="66" spans="1:4" ht="75.75" customHeight="1">
      <c r="A66" s="17" t="s">
        <v>172</v>
      </c>
      <c r="B66" s="16" t="s">
        <v>112</v>
      </c>
      <c r="C66" s="22">
        <v>82767</v>
      </c>
      <c r="D66" s="34">
        <v>82767</v>
      </c>
    </row>
    <row r="67" spans="1:4" ht="46.5">
      <c r="A67" s="17" t="s">
        <v>173</v>
      </c>
      <c r="B67" s="16" t="s">
        <v>133</v>
      </c>
      <c r="C67" s="22">
        <v>6866490</v>
      </c>
      <c r="D67" s="34">
        <v>6866490</v>
      </c>
    </row>
    <row r="68" spans="1:4" ht="46.5">
      <c r="A68" s="8" t="s">
        <v>174</v>
      </c>
      <c r="B68" s="9" t="s">
        <v>134</v>
      </c>
      <c r="C68" s="22">
        <v>1479937</v>
      </c>
      <c r="D68" s="34">
        <v>1479937</v>
      </c>
    </row>
    <row r="69" spans="1:4" ht="61.5">
      <c r="A69" s="8" t="s">
        <v>175</v>
      </c>
      <c r="B69" s="9" t="s">
        <v>66</v>
      </c>
      <c r="C69" s="28">
        <v>105138</v>
      </c>
      <c r="D69" s="22">
        <v>105138</v>
      </c>
    </row>
    <row r="70" spans="1:4" ht="15" hidden="1">
      <c r="A70" s="8"/>
      <c r="B70" s="9"/>
      <c r="C70" s="28"/>
      <c r="D70" s="22"/>
    </row>
    <row r="71" spans="1:4" ht="21" customHeight="1">
      <c r="A71" s="14" t="s">
        <v>104</v>
      </c>
      <c r="B71" s="5" t="s">
        <v>106</v>
      </c>
      <c r="C71" s="23">
        <f>SUM(C72:C112)</f>
        <v>311605589</v>
      </c>
      <c r="D71" s="23">
        <f>SUM(D72:D112)</f>
        <v>312344788</v>
      </c>
    </row>
    <row r="72" spans="1:4" s="4" customFormat="1" ht="77.25">
      <c r="A72" s="8" t="s">
        <v>204</v>
      </c>
      <c r="B72" s="9" t="s">
        <v>203</v>
      </c>
      <c r="C72" s="22">
        <v>2430</v>
      </c>
      <c r="D72" s="22">
        <v>2430</v>
      </c>
    </row>
    <row r="73" spans="1:4" ht="46.5">
      <c r="A73" s="8" t="s">
        <v>147</v>
      </c>
      <c r="B73" s="9" t="s">
        <v>131</v>
      </c>
      <c r="C73" s="22">
        <v>2329000</v>
      </c>
      <c r="D73" s="34">
        <v>2329000</v>
      </c>
    </row>
    <row r="74" spans="1:4" ht="61.5">
      <c r="A74" s="29" t="s">
        <v>150</v>
      </c>
      <c r="B74" s="16" t="s">
        <v>176</v>
      </c>
      <c r="C74" s="30">
        <v>11423000</v>
      </c>
      <c r="D74" s="34">
        <v>11790000</v>
      </c>
    </row>
    <row r="75" spans="1:4" ht="61.5">
      <c r="A75" s="8" t="s">
        <v>148</v>
      </c>
      <c r="B75" s="9" t="s">
        <v>130</v>
      </c>
      <c r="C75" s="22">
        <v>1712</v>
      </c>
      <c r="D75" s="34">
        <v>9920</v>
      </c>
    </row>
    <row r="76" spans="1:4" ht="66" customHeight="1">
      <c r="A76" s="17" t="s">
        <v>145</v>
      </c>
      <c r="B76" s="18" t="s">
        <v>96</v>
      </c>
      <c r="C76" s="28">
        <v>2471377</v>
      </c>
      <c r="D76" s="34">
        <v>2570252</v>
      </c>
    </row>
    <row r="77" spans="1:4" ht="46.5">
      <c r="A77" s="8" t="s">
        <v>143</v>
      </c>
      <c r="B77" s="9" t="s">
        <v>95</v>
      </c>
      <c r="C77" s="22">
        <v>7905355</v>
      </c>
      <c r="D77" s="34">
        <v>7922872</v>
      </c>
    </row>
    <row r="78" spans="1:4" ht="61.5">
      <c r="A78" s="8" t="s">
        <v>146</v>
      </c>
      <c r="B78" s="9" t="s">
        <v>64</v>
      </c>
      <c r="C78" s="22">
        <v>149794</v>
      </c>
      <c r="D78" s="34">
        <v>155787</v>
      </c>
    </row>
    <row r="79" spans="1:4" ht="77.25">
      <c r="A79" s="8" t="s">
        <v>149</v>
      </c>
      <c r="B79" s="9" t="s">
        <v>99</v>
      </c>
      <c r="C79" s="22">
        <v>30333</v>
      </c>
      <c r="D79" s="34">
        <v>31008</v>
      </c>
    </row>
    <row r="80" spans="1:4" ht="61.5">
      <c r="A80" s="8" t="s">
        <v>211</v>
      </c>
      <c r="B80" s="9" t="s">
        <v>212</v>
      </c>
      <c r="C80" s="22">
        <v>4999680</v>
      </c>
      <c r="D80" s="34">
        <v>4999680</v>
      </c>
    </row>
    <row r="81" spans="1:4" ht="30.75">
      <c r="A81" s="8" t="s">
        <v>144</v>
      </c>
      <c r="B81" s="9" t="s">
        <v>65</v>
      </c>
      <c r="C81" s="22">
        <v>897419</v>
      </c>
      <c r="D81" s="34">
        <v>885519</v>
      </c>
    </row>
    <row r="82" spans="1:4" ht="139.5">
      <c r="A82" s="8" t="s">
        <v>151</v>
      </c>
      <c r="B82" s="9" t="s">
        <v>72</v>
      </c>
      <c r="C82" s="22">
        <v>5313000</v>
      </c>
      <c r="D82" s="22">
        <v>5526000</v>
      </c>
    </row>
    <row r="83" spans="1:4" ht="123.75">
      <c r="A83" s="8" t="s">
        <v>151</v>
      </c>
      <c r="B83" s="9" t="s">
        <v>100</v>
      </c>
      <c r="C83" s="22">
        <v>567000</v>
      </c>
      <c r="D83" s="22">
        <v>590000</v>
      </c>
    </row>
    <row r="84" spans="1:4" ht="46.5">
      <c r="A84" s="8" t="s">
        <v>152</v>
      </c>
      <c r="B84" s="9" t="s">
        <v>177</v>
      </c>
      <c r="C84" s="22">
        <v>256410</v>
      </c>
      <c r="D84" s="22">
        <v>268065</v>
      </c>
    </row>
    <row r="85" spans="1:4" ht="93">
      <c r="A85" s="8" t="s">
        <v>153</v>
      </c>
      <c r="B85" s="9" t="s">
        <v>76</v>
      </c>
      <c r="C85" s="22">
        <v>127394</v>
      </c>
      <c r="D85" s="22">
        <v>132490</v>
      </c>
    </row>
    <row r="86" spans="1:4" ht="46.5">
      <c r="A86" s="8" t="s">
        <v>154</v>
      </c>
      <c r="B86" s="9" t="s">
        <v>135</v>
      </c>
      <c r="C86" s="22">
        <v>9640752</v>
      </c>
      <c r="D86" s="34">
        <v>9640752</v>
      </c>
    </row>
    <row r="87" spans="1:4" ht="66" customHeight="1">
      <c r="A87" s="8" t="s">
        <v>178</v>
      </c>
      <c r="B87" s="9" t="s">
        <v>70</v>
      </c>
      <c r="C87" s="22">
        <v>778360</v>
      </c>
      <c r="D87" s="34">
        <v>778360</v>
      </c>
    </row>
    <row r="88" spans="1:4" ht="66" customHeight="1">
      <c r="A88" s="8" t="s">
        <v>179</v>
      </c>
      <c r="B88" s="9" t="s">
        <v>71</v>
      </c>
      <c r="C88" s="22">
        <v>20864</v>
      </c>
      <c r="D88" s="34">
        <v>20864</v>
      </c>
    </row>
    <row r="89" spans="1:4" ht="93">
      <c r="A89" s="8" t="s">
        <v>180</v>
      </c>
      <c r="B89" s="9" t="s">
        <v>101</v>
      </c>
      <c r="C89" s="22">
        <v>163000</v>
      </c>
      <c r="D89" s="34">
        <v>163000</v>
      </c>
    </row>
    <row r="90" spans="1:4" ht="77.25">
      <c r="A90" s="8" t="s">
        <v>181</v>
      </c>
      <c r="B90" s="9" t="s">
        <v>102</v>
      </c>
      <c r="C90" s="22">
        <v>4068</v>
      </c>
      <c r="D90" s="34">
        <v>4148</v>
      </c>
    </row>
    <row r="91" spans="1:4" ht="67.5" customHeight="1">
      <c r="A91" s="8" t="s">
        <v>182</v>
      </c>
      <c r="B91" s="9" t="s">
        <v>69</v>
      </c>
      <c r="C91" s="22">
        <v>6532000</v>
      </c>
      <c r="D91" s="34">
        <v>6532000</v>
      </c>
    </row>
    <row r="92" spans="1:4" ht="84" customHeight="1">
      <c r="A92" s="8" t="s">
        <v>183</v>
      </c>
      <c r="B92" s="9" t="s">
        <v>68</v>
      </c>
      <c r="C92" s="22">
        <v>6587000</v>
      </c>
      <c r="D92" s="34">
        <v>6587000</v>
      </c>
    </row>
    <row r="93" spans="1:4" ht="61.5">
      <c r="A93" s="8" t="s">
        <v>184</v>
      </c>
      <c r="B93" s="9" t="s">
        <v>61</v>
      </c>
      <c r="C93" s="22">
        <v>2491800</v>
      </c>
      <c r="D93" s="22">
        <v>2491800</v>
      </c>
    </row>
    <row r="94" spans="1:4" ht="66.75" customHeight="1">
      <c r="A94" s="8" t="s">
        <v>185</v>
      </c>
      <c r="B94" s="9" t="s">
        <v>62</v>
      </c>
      <c r="C94" s="22">
        <v>6297900</v>
      </c>
      <c r="D94" s="22">
        <v>6297900</v>
      </c>
    </row>
    <row r="95" spans="1:4" ht="77.25">
      <c r="A95" s="8" t="s">
        <v>186</v>
      </c>
      <c r="B95" s="9" t="s">
        <v>63</v>
      </c>
      <c r="C95" s="22">
        <v>18226200</v>
      </c>
      <c r="D95" s="34">
        <v>18226200</v>
      </c>
    </row>
    <row r="96" spans="1:4" ht="81.75" customHeight="1">
      <c r="A96" s="8" t="s">
        <v>187</v>
      </c>
      <c r="B96" s="9" t="s">
        <v>81</v>
      </c>
      <c r="C96" s="22">
        <v>1000</v>
      </c>
      <c r="D96" s="34">
        <v>1000</v>
      </c>
    </row>
    <row r="97" spans="1:4" ht="96" customHeight="1">
      <c r="A97" s="8" t="s">
        <v>188</v>
      </c>
      <c r="B97" s="9" t="s">
        <v>97</v>
      </c>
      <c r="C97" s="22">
        <v>67492021</v>
      </c>
      <c r="D97" s="34">
        <v>67492021</v>
      </c>
    </row>
    <row r="98" spans="1:4" ht="51.75" customHeight="1">
      <c r="A98" s="8" t="s">
        <v>189</v>
      </c>
      <c r="B98" s="9" t="s">
        <v>73</v>
      </c>
      <c r="C98" s="22">
        <v>4245000</v>
      </c>
      <c r="D98" s="22">
        <v>4245000</v>
      </c>
    </row>
    <row r="99" spans="1:4" ht="77.25">
      <c r="A99" s="8" t="s">
        <v>205</v>
      </c>
      <c r="B99" s="9" t="s">
        <v>206</v>
      </c>
      <c r="C99" s="22">
        <v>9640000</v>
      </c>
      <c r="D99" s="22">
        <v>9640000</v>
      </c>
    </row>
    <row r="100" spans="1:4" ht="77.25">
      <c r="A100" s="8" t="s">
        <v>209</v>
      </c>
      <c r="B100" s="9" t="s">
        <v>210</v>
      </c>
      <c r="C100" s="22">
        <v>144600</v>
      </c>
      <c r="D100" s="22">
        <v>144600</v>
      </c>
    </row>
    <row r="101" spans="1:4" ht="81.75" customHeight="1">
      <c r="A101" s="8" t="s">
        <v>190</v>
      </c>
      <c r="B101" s="9" t="s">
        <v>127</v>
      </c>
      <c r="C101" s="22">
        <v>1233360</v>
      </c>
      <c r="D101" s="34">
        <v>1233360</v>
      </c>
    </row>
    <row r="102" spans="1:4" ht="46.5">
      <c r="A102" s="8" t="s">
        <v>191</v>
      </c>
      <c r="B102" s="9" t="s">
        <v>74</v>
      </c>
      <c r="C102" s="22">
        <v>569869</v>
      </c>
      <c r="D102" s="34">
        <v>569869</v>
      </c>
    </row>
    <row r="103" spans="1:4" ht="66.75" customHeight="1">
      <c r="A103" s="8" t="s">
        <v>192</v>
      </c>
      <c r="B103" s="9" t="s">
        <v>128</v>
      </c>
      <c r="C103" s="22">
        <v>94673949</v>
      </c>
      <c r="D103" s="34">
        <v>94673949</v>
      </c>
    </row>
    <row r="104" spans="1:4" ht="65.25" customHeight="1">
      <c r="A104" s="8" t="s">
        <v>193</v>
      </c>
      <c r="B104" s="9" t="s">
        <v>125</v>
      </c>
      <c r="C104" s="22">
        <v>3143930</v>
      </c>
      <c r="D104" s="22">
        <v>3143930</v>
      </c>
    </row>
    <row r="105" spans="1:4" ht="61.5">
      <c r="A105" s="8" t="s">
        <v>194</v>
      </c>
      <c r="B105" s="9" t="s">
        <v>126</v>
      </c>
      <c r="C105" s="22">
        <v>28553799</v>
      </c>
      <c r="D105" s="34">
        <v>28553799</v>
      </c>
    </row>
    <row r="106" spans="1:4" ht="66" customHeight="1">
      <c r="A106" s="8" t="s">
        <v>195</v>
      </c>
      <c r="B106" s="9" t="s">
        <v>75</v>
      </c>
      <c r="C106" s="22">
        <v>459092</v>
      </c>
      <c r="D106" s="34">
        <v>459092</v>
      </c>
    </row>
    <row r="107" spans="1:4" ht="61.5">
      <c r="A107" s="8" t="s">
        <v>196</v>
      </c>
      <c r="B107" s="9" t="s">
        <v>129</v>
      </c>
      <c r="C107" s="22">
        <v>93000</v>
      </c>
      <c r="D107" s="34">
        <v>93000</v>
      </c>
    </row>
    <row r="108" spans="1:4" ht="100.5" customHeight="1">
      <c r="A108" s="8" t="s">
        <v>197</v>
      </c>
      <c r="B108" s="31" t="s">
        <v>113</v>
      </c>
      <c r="C108" s="22">
        <v>1702083</v>
      </c>
      <c r="D108" s="34">
        <v>1702083</v>
      </c>
    </row>
    <row r="109" spans="1:4" ht="66.75" customHeight="1">
      <c r="A109" s="8" t="s">
        <v>198</v>
      </c>
      <c r="B109" s="9" t="s">
        <v>82</v>
      </c>
      <c r="C109" s="22">
        <v>31333</v>
      </c>
      <c r="D109" s="34">
        <v>31333</v>
      </c>
    </row>
    <row r="110" spans="1:4" ht="66.75" customHeight="1">
      <c r="A110" s="8" t="s">
        <v>199</v>
      </c>
      <c r="B110" s="9" t="s">
        <v>98</v>
      </c>
      <c r="C110" s="22">
        <v>8952</v>
      </c>
      <c r="D110" s="34">
        <v>8952</v>
      </c>
    </row>
    <row r="111" spans="1:4" ht="66.75" customHeight="1">
      <c r="A111" s="8" t="s">
        <v>208</v>
      </c>
      <c r="B111" s="9" t="s">
        <v>207</v>
      </c>
      <c r="C111" s="22">
        <v>1686406</v>
      </c>
      <c r="D111" s="34">
        <v>1686406</v>
      </c>
    </row>
    <row r="112" spans="1:4" ht="66" customHeight="1">
      <c r="A112" s="8" t="s">
        <v>200</v>
      </c>
      <c r="B112" s="9" t="s">
        <v>84</v>
      </c>
      <c r="C112" s="22">
        <v>10711347</v>
      </c>
      <c r="D112" s="34">
        <v>10711347</v>
      </c>
    </row>
    <row r="113" spans="1:4" ht="15" hidden="1">
      <c r="A113" s="14" t="s">
        <v>105</v>
      </c>
      <c r="B113" s="5" t="s">
        <v>33</v>
      </c>
      <c r="C113" s="23">
        <f>SUM(C114:C114)</f>
        <v>0</v>
      </c>
      <c r="D113" s="23">
        <f>SUM(D114:D114)</f>
        <v>0</v>
      </c>
    </row>
    <row r="114" spans="1:4" ht="15" hidden="1">
      <c r="A114" s="8"/>
      <c r="B114" s="9"/>
      <c r="C114" s="22"/>
      <c r="D114" s="34"/>
    </row>
    <row r="115" spans="1:4" ht="15">
      <c r="A115" s="19"/>
      <c r="B115" s="5" t="s">
        <v>34</v>
      </c>
      <c r="C115" s="23">
        <f>SUM(C10+C55)</f>
        <v>444857872</v>
      </c>
      <c r="D115" s="23">
        <f>SUM(D10+D55)</f>
        <v>382643711</v>
      </c>
    </row>
    <row r="116" ht="12">
      <c r="A116" s="3"/>
    </row>
    <row r="117" ht="12">
      <c r="A117" s="3"/>
    </row>
    <row r="118" spans="1:3" ht="25.5" customHeight="1">
      <c r="A118" s="3"/>
      <c r="B118" s="39" t="s">
        <v>67</v>
      </c>
      <c r="C118" s="39"/>
    </row>
    <row r="119" ht="12">
      <c r="A119" s="3"/>
    </row>
    <row r="120" spans="1:2" ht="12">
      <c r="A120" s="3"/>
      <c r="B120" s="4"/>
    </row>
    <row r="121" ht="12">
      <c r="A121" s="3"/>
    </row>
    <row r="122" ht="12">
      <c r="A122" s="3"/>
    </row>
    <row r="123" ht="12">
      <c r="A123" s="3"/>
    </row>
    <row r="124" ht="12">
      <c r="A124" s="3"/>
    </row>
    <row r="125" ht="12">
      <c r="A125" s="3"/>
    </row>
    <row r="126" ht="12">
      <c r="A126" s="3"/>
    </row>
    <row r="127" ht="12">
      <c r="A127" s="3"/>
    </row>
    <row r="128" ht="12">
      <c r="A128" s="3"/>
    </row>
    <row r="129" ht="12">
      <c r="A129" s="3"/>
    </row>
    <row r="130" ht="12">
      <c r="A130" s="3"/>
    </row>
    <row r="131" ht="12">
      <c r="A131" s="3"/>
    </row>
    <row r="132" ht="12">
      <c r="A132" s="3"/>
    </row>
    <row r="133" ht="12">
      <c r="A133" s="3"/>
    </row>
    <row r="134" ht="12">
      <c r="A134" s="3"/>
    </row>
    <row r="135" ht="12">
      <c r="A135" s="3"/>
    </row>
    <row r="136" ht="12">
      <c r="A136" s="3"/>
    </row>
    <row r="137" ht="12">
      <c r="A137" s="3"/>
    </row>
    <row r="138" ht="12">
      <c r="A138" s="3"/>
    </row>
    <row r="139" ht="12">
      <c r="A139" s="3"/>
    </row>
    <row r="140" ht="12">
      <c r="A140" s="3"/>
    </row>
    <row r="141" ht="12">
      <c r="A141" s="3"/>
    </row>
    <row r="142" ht="12">
      <c r="A142" s="3"/>
    </row>
    <row r="143" ht="12">
      <c r="A143" s="3"/>
    </row>
    <row r="144" ht="12">
      <c r="A144" s="3"/>
    </row>
  </sheetData>
  <sheetProtection/>
  <mergeCells count="10">
    <mergeCell ref="B1:D1"/>
    <mergeCell ref="B2:D2"/>
    <mergeCell ref="B3:D3"/>
    <mergeCell ref="A4:D5"/>
    <mergeCell ref="D8:D9"/>
    <mergeCell ref="B118:C118"/>
    <mergeCell ref="B6:C6"/>
    <mergeCell ref="A7:A9"/>
    <mergeCell ref="B7:B9"/>
    <mergeCell ref="C8:C9"/>
  </mergeCells>
  <printOptions/>
  <pageMargins left="0.7086614173228347" right="0.3937007874015748" top="0.3937007874015748" bottom="0.3937007874015748" header="0.31496062992125984" footer="0.31496062992125984"/>
  <pageSetup fitToHeight="13"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Пользователь Windows</cp:lastModifiedBy>
  <cp:lastPrinted>2020-03-05T11:19:33Z</cp:lastPrinted>
  <dcterms:created xsi:type="dcterms:W3CDTF">2010-11-02T10:27:19Z</dcterms:created>
  <dcterms:modified xsi:type="dcterms:W3CDTF">2020-09-30T13:02:40Z</dcterms:modified>
  <cp:category/>
  <cp:version/>
  <cp:contentType/>
  <cp:contentStatus/>
</cp:coreProperties>
</file>