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480" windowHeight="9525"/>
  </bookViews>
  <sheets>
    <sheet name="Целевые статьи" sheetId="9" r:id="rId1"/>
  </sheets>
  <calcPr calcId="124519"/>
</workbook>
</file>

<file path=xl/calcChain.xml><?xml version="1.0" encoding="utf-8"?>
<calcChain xmlns="http://schemas.openxmlformats.org/spreadsheetml/2006/main">
  <c r="D284" i="9"/>
  <c r="D472"/>
  <c r="D465"/>
  <c r="D506"/>
  <c r="D504"/>
  <c r="D468"/>
  <c r="D470"/>
  <c r="D349" l="1"/>
  <c r="D347"/>
  <c r="D345"/>
  <c r="D342"/>
  <c r="D331"/>
  <c r="D330" s="1"/>
  <c r="D327"/>
  <c r="D325"/>
  <c r="D324"/>
  <c r="D323" s="1"/>
  <c r="D308"/>
  <c r="D292"/>
  <c r="D310"/>
  <c r="D306"/>
  <c r="D255"/>
  <c r="D146" l="1"/>
  <c r="D184"/>
  <c r="D182" s="1"/>
  <c r="D36"/>
  <c r="D201" l="1"/>
  <c r="D199"/>
  <c r="D197"/>
  <c r="D191"/>
  <c r="D189" l="1"/>
  <c r="D188" s="1"/>
  <c r="D259"/>
  <c r="D51" l="1"/>
  <c r="D42" l="1"/>
  <c r="D237" l="1"/>
  <c r="D218"/>
  <c r="D217" s="1"/>
  <c r="D450"/>
  <c r="D106"/>
  <c r="D117"/>
  <c r="D59"/>
  <c r="D25"/>
  <c r="D38"/>
  <c r="D492" l="1"/>
  <c r="D389"/>
  <c r="D272"/>
  <c r="D270"/>
  <c r="D268"/>
  <c r="D267" l="1"/>
  <c r="D266" s="1"/>
  <c r="D481"/>
  <c r="D425"/>
  <c r="D262" l="1"/>
  <c r="D455" l="1"/>
  <c r="D502"/>
  <c r="D53" l="1"/>
  <c r="D494"/>
  <c r="D483"/>
  <c r="D423"/>
  <c r="D393"/>
  <c r="D385"/>
  <c r="D383"/>
  <c r="D317"/>
  <c r="D257"/>
  <c r="D169"/>
  <c r="D157"/>
  <c r="D149"/>
  <c r="D135"/>
  <c r="D132"/>
  <c r="D125"/>
  <c r="D120"/>
  <c r="D90"/>
  <c r="D112"/>
  <c r="D109"/>
  <c r="D103"/>
  <c r="D93"/>
  <c r="D97"/>
  <c r="D80"/>
  <c r="D71"/>
  <c r="D23"/>
  <c r="D313" l="1"/>
  <c r="D290" l="1"/>
  <c r="D443" l="1"/>
  <c r="D447"/>
  <c r="D445"/>
  <c r="D441"/>
  <c r="D439"/>
  <c r="D437"/>
  <c r="D435"/>
  <c r="D433"/>
  <c r="D431"/>
  <c r="D320"/>
  <c r="D319" s="1"/>
  <c r="D315"/>
  <c r="D312" s="1"/>
  <c r="D249"/>
  <c r="D251"/>
  <c r="D253"/>
  <c r="D479"/>
  <c r="D477"/>
  <c r="D304"/>
  <c r="D302"/>
  <c r="D300"/>
  <c r="D298"/>
  <c r="D296"/>
  <c r="D294"/>
  <c r="D285" s="1"/>
  <c r="D179"/>
  <c r="D173"/>
  <c r="D161"/>
  <c r="D88" l="1"/>
  <c r="D66"/>
  <c r="D7"/>
  <c r="D360" l="1"/>
  <c r="D276" l="1"/>
  <c r="D357" l="1"/>
  <c r="D490" l="1"/>
  <c r="D230"/>
  <c r="D11"/>
  <c r="D498" l="1"/>
  <c r="D500" l="1"/>
  <c r="D496"/>
  <c r="D485"/>
  <c r="D466"/>
  <c r="D405"/>
  <c r="D400"/>
  <c r="D398"/>
  <c r="D407"/>
  <c r="D286"/>
  <c r="D370"/>
  <c r="D213"/>
  <c r="D209"/>
  <c r="D164"/>
  <c r="D176"/>
  <c r="D167"/>
  <c r="D55"/>
  <c r="D48"/>
  <c r="D46"/>
  <c r="D28"/>
  <c r="D44"/>
  <c r="D20"/>
  <c r="D33"/>
  <c r="D30"/>
  <c r="D16"/>
  <c r="D14"/>
  <c r="D208" l="1"/>
  <c r="D6"/>
  <c r="D397"/>
  <c r="D368"/>
  <c r="D128"/>
  <c r="D123"/>
  <c r="D100"/>
  <c r="D83"/>
  <c r="D460" l="1"/>
  <c r="D457"/>
  <c r="D413"/>
  <c r="D411"/>
  <c r="D452"/>
  <c r="D388"/>
  <c r="D379"/>
  <c r="D377"/>
  <c r="D374"/>
  <c r="D365"/>
  <c r="D362"/>
  <c r="D356" s="1"/>
  <c r="D353"/>
  <c r="D352" s="1"/>
  <c r="D351" s="1"/>
  <c r="D338"/>
  <c r="D334"/>
  <c r="D280"/>
  <c r="D240"/>
  <c r="D235"/>
  <c r="D233"/>
  <c r="D225"/>
  <c r="D222"/>
  <c r="D206"/>
  <c r="D144"/>
  <c r="D142"/>
  <c r="D154"/>
  <c r="D152"/>
  <c r="D85"/>
  <c r="D79" s="1"/>
  <c r="D74"/>
  <c r="D76"/>
  <c r="D229" l="1"/>
  <c r="D141"/>
  <c r="D410"/>
  <c r="D409" s="1"/>
  <c r="D376"/>
  <c r="D68"/>
  <c r="D156" l="1"/>
  <c r="D78" s="1"/>
  <c r="D396" l="1"/>
  <c r="D387"/>
  <c r="D373"/>
  <c r="D364"/>
  <c r="D337"/>
  <c r="D333"/>
  <c r="D279"/>
  <c r="D275"/>
  <c r="D261"/>
  <c r="D228" s="1"/>
  <c r="D508" s="1"/>
  <c r="D224"/>
  <c r="D221"/>
  <c r="D205"/>
  <c r="D204" s="1"/>
  <c r="D329" l="1"/>
  <c r="D355"/>
  <c r="D372"/>
  <c r="D274"/>
  <c r="D220"/>
  <c r="D63"/>
  <c r="D61" s="1"/>
  <c r="D73" l="1"/>
  <c r="D5" l="1"/>
</calcChain>
</file>

<file path=xl/sharedStrings.xml><?xml version="1.0" encoding="utf-8"?>
<sst xmlns="http://schemas.openxmlformats.org/spreadsheetml/2006/main" count="760" uniqueCount="527">
  <si>
    <t>Непрограммные расходы</t>
  </si>
  <si>
    <t>02.0.0000</t>
  </si>
  <si>
    <t>02.1.0000</t>
  </si>
  <si>
    <t>02.1.5067</t>
  </si>
  <si>
    <t>02.1.5087</t>
  </si>
  <si>
    <t>02.1.7041</t>
  </si>
  <si>
    <t>02.1.7043</t>
  </si>
  <si>
    <t>02.1.7046</t>
  </si>
  <si>
    <t>02.1.7047</t>
  </si>
  <si>
    <t>02.1.7048</t>
  </si>
  <si>
    <t>02.1.7050</t>
  </si>
  <si>
    <t>02.1.7051</t>
  </si>
  <si>
    <t>02.1.7052</t>
  </si>
  <si>
    <t>02.1.7053</t>
  </si>
  <si>
    <t>02.1.7055</t>
  </si>
  <si>
    <t>02.1.7311</t>
  </si>
  <si>
    <t>02.2.0000</t>
  </si>
  <si>
    <t>03.0.0000</t>
  </si>
  <si>
    <t>03.1.0000</t>
  </si>
  <si>
    <t>03.1.5084</t>
  </si>
  <si>
    <t>03.1.5220</t>
  </si>
  <si>
    <t>03.1.5240</t>
  </si>
  <si>
    <t>03.1.5250</t>
  </si>
  <si>
    <t>03.1.5270</t>
  </si>
  <si>
    <t>03.1.7074</t>
  </si>
  <si>
    <t>03.1.7075</t>
  </si>
  <si>
    <t>03.1.7077</t>
  </si>
  <si>
    <t>03.1.7082</t>
  </si>
  <si>
    <t>03.1.7083</t>
  </si>
  <si>
    <t>03.1.7084</t>
  </si>
  <si>
    <t>03.1.7085</t>
  </si>
  <si>
    <t>03.1.7086</t>
  </si>
  <si>
    <t>03.1.7087</t>
  </si>
  <si>
    <t>03.1.7089</t>
  </si>
  <si>
    <t>03.1.7304</t>
  </si>
  <si>
    <t>03.2.0000</t>
  </si>
  <si>
    <t>03.2.7092</t>
  </si>
  <si>
    <t>03.2.7093</t>
  </si>
  <si>
    <t>03.3.0000</t>
  </si>
  <si>
    <t>03.3.5065</t>
  </si>
  <si>
    <t>03.3.7097</t>
  </si>
  <si>
    <t>03.3.7099</t>
  </si>
  <si>
    <t>03.3.7100</t>
  </si>
  <si>
    <t>03.3.7105</t>
  </si>
  <si>
    <t>03.3.7106</t>
  </si>
  <si>
    <t>04.1.0000</t>
  </si>
  <si>
    <t>04.1.7109</t>
  </si>
  <si>
    <t>04.1.7115</t>
  </si>
  <si>
    <t>04.1.7116</t>
  </si>
  <si>
    <t>04.1.7118</t>
  </si>
  <si>
    <t>08.0.0000</t>
  </si>
  <si>
    <t>08.1.0000</t>
  </si>
  <si>
    <t>08.2.0000</t>
  </si>
  <si>
    <t>10.0.0000</t>
  </si>
  <si>
    <t>10.1.0000</t>
  </si>
  <si>
    <t>10.2.0000</t>
  </si>
  <si>
    <t>11.0.0000</t>
  </si>
  <si>
    <t>11.1.0000</t>
  </si>
  <si>
    <t>11.1.5144</t>
  </si>
  <si>
    <t>11.1.7169</t>
  </si>
  <si>
    <t>11.1.7170</t>
  </si>
  <si>
    <t>11.1.7171</t>
  </si>
  <si>
    <t>13.0.0000</t>
  </si>
  <si>
    <t>13.1.0000</t>
  </si>
  <si>
    <t>13.2.7196</t>
  </si>
  <si>
    <t>13.2.7197</t>
  </si>
  <si>
    <t>14.0.0000</t>
  </si>
  <si>
    <t>14.1.0000</t>
  </si>
  <si>
    <t>15.0.0000</t>
  </si>
  <si>
    <t>15.1.0000</t>
  </si>
  <si>
    <t>21.0.0000</t>
  </si>
  <si>
    <t>21.1.0000</t>
  </si>
  <si>
    <t>21.2.0000</t>
  </si>
  <si>
    <t>21.3.0000</t>
  </si>
  <si>
    <t>21.4.0000</t>
  </si>
  <si>
    <t>23.0.0000</t>
  </si>
  <si>
    <t>23.1.0000</t>
  </si>
  <si>
    <t>24.0.0000</t>
  </si>
  <si>
    <t>24.1.0000</t>
  </si>
  <si>
    <t>24.1.7244</t>
  </si>
  <si>
    <t>24.2.0000</t>
  </si>
  <si>
    <t>25.0.0000</t>
  </si>
  <si>
    <t>25.1.0000</t>
  </si>
  <si>
    <t>25.2.0000</t>
  </si>
  <si>
    <t>30.0.0000</t>
  </si>
  <si>
    <t>30.1.0000</t>
  </si>
  <si>
    <t>36.0.0000</t>
  </si>
  <si>
    <t>36.1.0000</t>
  </si>
  <si>
    <t>36.1.7300</t>
  </si>
  <si>
    <t>50.0.5118</t>
  </si>
  <si>
    <t>50.0.8019</t>
  </si>
  <si>
    <t>50.0.8020</t>
  </si>
  <si>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</si>
  <si>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</si>
  <si>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Муниципальная  программа "Социальная поддержка населения Большесельского муниципального района"</t>
  </si>
  <si>
    <t xml:space="preserve">Муниципальная целевая программа "Доступная среда" </t>
  </si>
  <si>
    <t>Ведомственная целевая программа "Социальная поддержка населения Большесельского муниципального района"</t>
  </si>
  <si>
    <t>Муниципальная  целевая программа "Семья и дети Ярославии"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</si>
  <si>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</si>
  <si>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</si>
  <si>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целевая программа "Доступная среда в Большесельском муниципальном районе"</t>
  </si>
  <si>
    <t>Муниципальная программа "Обеспечение общественного порядка и противодействие преступности на территории в Большесельском  муниципальном районе"</t>
  </si>
  <si>
    <t>Муниципальная целевая программа "Комплексные меры противодействия злоупотреблению наркотиками и их незаконному обороту"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</si>
  <si>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</si>
  <si>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</si>
  <si>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</si>
  <si>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</si>
  <si>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 целевая программа "Энергосбережение и повышение энергоэффективности на территории Большесельского муниципального района"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</si>
  <si>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</si>
  <si>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</si>
  <si>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</si>
  <si>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</si>
  <si>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</si>
  <si>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</si>
  <si>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</si>
  <si>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</si>
  <si>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Ведомственная целевая программа  "Развитие архивного дела в Большесельском муниципальном районе"</t>
  </si>
  <si>
    <t>Ведомственная целевая программа  "Развитие  муниципальной службы  в  Большесельском муниципальном районе"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</si>
  <si>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муницпального района"</t>
  </si>
  <si>
    <t>02.3.7066</t>
  </si>
  <si>
    <t>08.2.7143</t>
  </si>
  <si>
    <t>11.2.0000.</t>
  </si>
  <si>
    <t>11.2.7175</t>
  </si>
  <si>
    <t>Муниципальная   программа "Развитие физической культуры и спорта в Большесельском муниципальном районе "</t>
  </si>
  <si>
    <t xml:space="preserve"> Муниципальная программа "Экономическое развитие и инновационная экономика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</si>
  <si>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</si>
  <si>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24.2.7252</t>
  </si>
  <si>
    <t>24.2.7255</t>
  </si>
  <si>
    <t>24.2.7256</t>
  </si>
  <si>
    <t>25.2.7287</t>
  </si>
  <si>
    <t>25.2.7288</t>
  </si>
  <si>
    <t>99.0.7119</t>
  </si>
  <si>
    <t>99.0.7170</t>
  </si>
  <si>
    <t>99.0.7171</t>
  </si>
  <si>
    <t>02.1.1001</t>
  </si>
  <si>
    <t>02.1.1002</t>
  </si>
  <si>
    <t>02.1.1003</t>
  </si>
  <si>
    <t>02.1.1004</t>
  </si>
  <si>
    <t>02.1.1005</t>
  </si>
  <si>
    <t>99.0.7201</t>
  </si>
  <si>
    <t>99.0.9501</t>
  </si>
  <si>
    <t>99.0.9601</t>
  </si>
  <si>
    <t>99.0.7244</t>
  </si>
  <si>
    <t>99.0.7204</t>
  </si>
  <si>
    <t>99.0.7210</t>
  </si>
  <si>
    <t>99.0.7261</t>
  </si>
  <si>
    <t>99.0.7294</t>
  </si>
  <si>
    <t>99.0.7297</t>
  </si>
  <si>
    <t>03.1.1010</t>
  </si>
  <si>
    <t>03.1.1011</t>
  </si>
  <si>
    <t>03.3.1013</t>
  </si>
  <si>
    <t>03.3.1014</t>
  </si>
  <si>
    <t>03.3.1015</t>
  </si>
  <si>
    <t>04.1.1017</t>
  </si>
  <si>
    <t>04.1.1018</t>
  </si>
  <si>
    <t>04.1.1019</t>
  </si>
  <si>
    <t>08.1.1020</t>
  </si>
  <si>
    <t>08.2.1021</t>
  </si>
  <si>
    <t>10.1.1023</t>
  </si>
  <si>
    <t>10.2.1024</t>
  </si>
  <si>
    <t>11.1.1030</t>
  </si>
  <si>
    <t>11.1.1031</t>
  </si>
  <si>
    <t>11.1.1032</t>
  </si>
  <si>
    <t>11.1.1033</t>
  </si>
  <si>
    <t>11.1.1034</t>
  </si>
  <si>
    <t>11.2.1035</t>
  </si>
  <si>
    <t>13.1.1036</t>
  </si>
  <si>
    <t>Ведомственная целевая программа  "Поддержка  средств   массовой  информации в Большесельском  муниципальном районе"</t>
  </si>
  <si>
    <t>03.1.1012</t>
  </si>
  <si>
    <t>03.3.1016</t>
  </si>
  <si>
    <t>15.1.1040</t>
  </si>
  <si>
    <t>21.1.1041</t>
  </si>
  <si>
    <t>21.2.1042</t>
  </si>
  <si>
    <t>21.3.1043</t>
  </si>
  <si>
    <t>21.4.1044</t>
  </si>
  <si>
    <t>21.4.7239</t>
  </si>
  <si>
    <t>23.1.1046</t>
  </si>
  <si>
    <t>24.1.1050</t>
  </si>
  <si>
    <t>24.1.1503</t>
  </si>
  <si>
    <t>24.2.1051</t>
  </si>
  <si>
    <t>25.1.1052</t>
  </si>
  <si>
    <t>25.2.1053</t>
  </si>
  <si>
    <t>25.2.1054</t>
  </si>
  <si>
    <t>30.1.1055</t>
  </si>
  <si>
    <t>36.1.1060</t>
  </si>
  <si>
    <t>36.1.1061</t>
  </si>
  <si>
    <t>36.1.1062</t>
  </si>
  <si>
    <t>99.0.7117</t>
  </si>
  <si>
    <t>50.0.1201</t>
  </si>
  <si>
    <t>50.0.1202</t>
  </si>
  <si>
    <t>50.0.1204</t>
  </si>
  <si>
    <t>50.0.1205</t>
  </si>
  <si>
    <t>50.0.1203</t>
  </si>
  <si>
    <t>Название</t>
  </si>
  <si>
    <t>Субвенция на предоставление за счет средств областного бюджета жилых помещений по договорам социального найма детям-сиротам, детям, оставшимся без попечения родителей, лицам из числа детей-сирот и детей, оставшихся без попечения родителей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</si>
  <si>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>Субсидия на оплату труда работников сферы образования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</t>
  </si>
  <si>
    <t xml:space="preserve">Мероприятия, направленные на модернизацию региональных систем общего образования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
</t>
  </si>
  <si>
    <t xml:space="preserve">Расходы на выплату ежемесячного денежного вознаграждения за классное руководство за счет средств федерального бюджета  в рамках ведомственной целевой программы  Управления образования  администрации Большесельского муниципального района муниципальной программы «Развитие образования и молодежная политика  в Большесельском муниципальном районе»
</t>
  </si>
  <si>
    <t>02.3.1009</t>
  </si>
  <si>
    <t xml:space="preserve">Проведение  мероприятий  для детей и молодежи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</si>
  <si>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Межбюджетные трансферты  на реализацию мероприятий  в области молодежной политики 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</t>
  </si>
  <si>
    <t xml:space="preserve">Субсидия на оплату труда работников сферы молодежной политики  в рамках ведомственной целевой программы "Реализация молодежной политики в Большесельском муниципальном районе"  муниципальной программы «Развитие образования и молодежная политика  в Большесельском муниципальном районе»  </t>
  </si>
  <si>
    <t xml:space="preserve"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 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</si>
  <si>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</si>
  <si>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Субвенция бюджетам муниципальных образований  на ежемесячную денежную выплату, назначаемую в случае рождения третьего ребенка или последующих детей до достижения ребенком возраста трех лет за счет средств областного бюджета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</si>
  <si>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Обеспечение мер социальной поддержки  реабилитированных лиц и лиц, признанных пострадавшими от политических репрессий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</si>
  <si>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Межбюджетные трансферты на реализацию мероприятий в рамках ведомственной целевой программы "Социальная поддержка населения Ярославской области" в рамках ведомственной целевой программы "Социальная поддержка населения Большесельского муниципального района" муниципальной  программы  "Социальная поддержка населения Большесельского муниципального района"</t>
  </si>
  <si>
    <t>Компенсация стоимости  санаторно-курортных путевок  лицам, нуждающимся в санаторно-курортном 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</si>
  <si>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Субсидия на компенсацию стоимости санаторно-курортных путевок лицам, нуждающимся в санаторно-курортном лечении в рамках муниципальной  целевой программы "Семья и дети Ярославии" муниципальной  программы "Социальная поддержка населения Большесельского муниципального района"</t>
  </si>
  <si>
    <t>Реализация мероприятий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</si>
  <si>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на оборудование социально-значимых объектов сферы молодежная политика 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</si>
  <si>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Межбюджетные трансферты на реализацию областной целевой программы "Доступная среда" в сфере социальной политики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</si>
  <si>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адаптации учреждений социального обслуживания населения для обеспечения доступности для инвалидов и других маломобильных групп населения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</si>
  <si>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образования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</si>
  <si>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Субсидия на оборудование социально-значимых объектов сферы молодежная политика с целью обеспечения доступности для инвалидов в рамках муниципальной целевой программы "Доступная среда" муниципальной целевой  программы "Доступная среда в Большесельском муниципальном районе"</t>
  </si>
  <si>
    <t>Реализация мероприятий  по оснащению системы пожарной безопасности и текущему ремонту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</si>
  <si>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Межбюджетные трансферты на комплектование книжных фондов библиотек муниципальных образований за счет средств федерального бюджета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</si>
  <si>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проведение капитального ремонта муниципальных учреждений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</si>
  <si>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оплату труда работников сферы культуры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</si>
  <si>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оснащение системами пожарной безопасности и текущий ремонт муниципальных учреждений культуры  в рамках ведомственной целевой программы "Развитие  учреждений культуры в Большесельском муниципальном районе" муниципальной программы "Развитие культуры и туризма в Большесельском  муниципальном районе"</t>
  </si>
  <si>
    <t xml:space="preserve"> Субсидия на реализацию муниципальных целевых программ развития туризма и отдыха в рамках   муниципальной целевой программы "Развитие туризма и отдыха на территории Большесельского муниципального района"    муниципальной программы "Развитие культуры и туризма в Большесельском  муниципальном районе"</t>
  </si>
  <si>
    <t>Ведомственная целевая программа  "Развитие  физической культуры и спорта в Большесельском муниципальном районе"</t>
  </si>
  <si>
    <t>Межбюджетные трансферты  на  частичную компенсацию расходов , связанных с выполнением полномочий  органами местного самоуправления муниципальных образований по теплоснабжению  в рамках ведомственной целевой программы "Поддержка предприятий жилищно-коммунального комплекса, оказывающих услуги по теплоснабжению"   муниципальной  программы  "Обеспечение качественными коммунальными услугами населения Большесельского муниципального района"</t>
  </si>
  <si>
    <t>Муниципальная программа "Эффективная власть в Большесельском муниципальном районе "</t>
  </si>
  <si>
    <t>Субсидия на реализацию мероприятий по созданию пунктов оказания бесплатной юридической помощи  в рамках   муниципальной целевой программы "Развитие  правой грамотности и правосознания граждан на территории Большесельского муницпального района"   муниципальной программы "Эффективная власть в Большесельском муниципальном районе 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</si>
  <si>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</si>
  <si>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Муниципальная целевая программа  "Патриотическое воспитание граждан Российсской Федерации, проживающих на  территории  Большесельского муниципального района"</t>
  </si>
  <si>
    <t>Муниципальная целевая  программа "Развитие материально-технической базы физической культуры и спорта "</t>
  </si>
  <si>
    <t>Мероприятия , направленные на развитие и укрепление материально-технической базы  физической культуры и спорта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 "</t>
  </si>
  <si>
    <t>Субсидия на развитие сети плоскостных спортивных сооружений в муниципальных образовательных учреждениях области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в Большесельском муниципальном районе "</t>
  </si>
  <si>
    <t>Субсидия на развитие сети плоскостных спортивных сооружений в муниципальных образованиях области в рамках муниципальной целевой  программы "Развитие материально-технической базы физической культуры и спорта "  муниципальной   программы "Развитие физической культуры и спорта в Большесельском муниципальном районе "</t>
  </si>
  <si>
    <t>Муниципальная целевая программа "Социальная поддержка пожилых граждан 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</si>
  <si>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</si>
  <si>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</si>
  <si>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</si>
  <si>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14.1.1079</t>
  </si>
  <si>
    <t>02.2.1007</t>
  </si>
  <si>
    <t>02.2.1008</t>
  </si>
  <si>
    <t>02.2.7065</t>
  </si>
  <si>
    <t>02.2.7067</t>
  </si>
  <si>
    <t>02.3.0000.</t>
  </si>
  <si>
    <t xml:space="preserve">Муниципальная целевая программа "Развитие  правой грамотности и правосознания  граждан  на территории Большесельского муницпального района" </t>
  </si>
  <si>
    <t>11.1.2512</t>
  </si>
  <si>
    <t>11.1.2522</t>
  </si>
  <si>
    <t>11.1.2532</t>
  </si>
  <si>
    <t>03.1.5381</t>
  </si>
  <si>
    <t>03.1.5385</t>
  </si>
  <si>
    <t>14.1.2516</t>
  </si>
  <si>
    <t>14.1.2526</t>
  </si>
  <si>
    <t>36.1.2513</t>
  </si>
  <si>
    <t>36.1.2523</t>
  </si>
  <si>
    <t>36.1.2533</t>
  </si>
  <si>
    <t>50.0.2515</t>
  </si>
  <si>
    <t>50.0.2525</t>
  </si>
  <si>
    <t>50.0.2535</t>
  </si>
  <si>
    <t>50.0.2514</t>
  </si>
  <si>
    <t>50.0.2524</t>
  </si>
  <si>
    <t>50.0.2534</t>
  </si>
  <si>
    <t>03.2.1064</t>
  </si>
  <si>
    <t>Межбюджетные  трансферты  на создание  условий для организации досуга  и обеспечения жителей поселений  услугами организаций культуры в рамках ведомственной  целевой  программы "Развитие учреждений культуры  в Большесельском муниципальном районе" муниципальной программы "Развитие культуры и туризма в Большесельском муниципальном районе"</t>
  </si>
  <si>
    <t>Реализация мероприятий направленных на  развитие правовой грамотности и правосознания граждан  в  рамках муниципальной целевой программы "Развитие  правой грамотности и правосознания  граждан  на территории Большесельского муницпального района"    муниципальной программы "Эффективная власть в Большесельском муниципальном районе "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</si>
  <si>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в связи с государственным регулированием тарифов в рамках ведомственной целевой программы "Поддержка автомобильного пассажирского транспорта общего пользования на территории Большесельского муниципального района" муниципальной  программы "Развитие дорожного хозяйства и транспорта в Большесельском муниципальном районе"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</si>
  <si>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в рамках муниципальной целевой программы "Энергосбережение и повышение энергоэффективности на территории Большесельского муниципального района" муниципальной программы "энергоэффективность в Большесельском муниципальном районе"</t>
  </si>
  <si>
    <t>Межбюджетные трансферты на  обеспечение казначейской  системы  исполнения бюджета  в рамках муниципальной целевой программы "Управление муниципальными финансами   Большесельского муниципального района" муниципальной программы "Управление муниципальными финансами в Большесельском  муниципальном районе"</t>
  </si>
  <si>
    <t>Платежи по обслуживанию муниципального долга  в рамках муниципальной целевой программы "Управление муниципальными  финансами Большесельского муниципального района"  муниципальной программы  "Управление муниципальными финансами в Большесельском муниципальном районе"</t>
  </si>
  <si>
    <t>Глава муниципального образования в рамках непрограмных расходов</t>
  </si>
  <si>
    <t>Центральный аппарат в рамках непрограмных 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</si>
  <si>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 рамках  непрограмных расходов</t>
  </si>
  <si>
    <t>Межбюджетные трансферты  на  организацию в границах поселения электро-,  тепло-,газо-, и водоснабжение населения, водоотведения, снабжения населения топливом (в части содержания аппарата управления)  в рамках непрограмных  расходов</t>
  </si>
  <si>
    <t>Межбюджетные трансферты   на мероприятия в области  архитектуры и градостроения   в рамках  непрограмных расходов</t>
  </si>
  <si>
    <t>Межбюджетные трансферты   на мероприятия в области  архитектуры и градостроения  в рамках непрограмных расходов</t>
  </si>
  <si>
    <t>Межбюджетные трансферты   на мероприятия в области  архитектуры и градостроения  в рамках непрограмных расходв</t>
  </si>
  <si>
    <t>Руководитель контрольно-счетной палаты  муниципального   образования и его заместители   в рамках непрограмных расходов</t>
  </si>
  <si>
    <t>Резервный фонд исполнитальных органов  муниципальной власти в рамках непрограмных расходов</t>
  </si>
  <si>
    <t>Выполнение других обязательств государства  в рамках непрограмных расходов</t>
  </si>
  <si>
    <t>Субвенция на осуществление первичного воинского учета на территориях, где отсутствуют военные комиссариаты  в рамках непрограмных расходов</t>
  </si>
  <si>
    <t>02.2.2511</t>
  </si>
  <si>
    <t>50.0.5120</t>
  </si>
  <si>
    <t xml:space="preserve">Субвенция  на осуществление полномочий по составлению (иизменению) списков кандидатов в присяжные заседатели федеральных судов общей юрисдикции в Российской Федерации в рамках непрограммных расходов </t>
  </si>
  <si>
    <t>03.2.1066</t>
  </si>
  <si>
    <t>11.1.1065</t>
  </si>
  <si>
    <t>04.0.0000</t>
  </si>
  <si>
    <t>99.0.5118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</si>
  <si>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</si>
  <si>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</si>
  <si>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</si>
  <si>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</si>
  <si>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Межбюджетные трансферты</t>
  </si>
  <si>
    <t>Код целевой классификации</t>
  </si>
  <si>
    <t>Вид расходов</t>
  </si>
  <si>
    <t>03.4.0000</t>
  </si>
  <si>
    <t>03.4.1022</t>
  </si>
  <si>
    <t>Итого</t>
  </si>
  <si>
    <t>Социальное обеспечение и иные выплаты населению</t>
  </si>
  <si>
    <t>Обслуживание государственного (муниципального) долга</t>
  </si>
  <si>
    <t>Муниципальная целевая программа "Профилактика безнадзорности, правонарушений и защита прав несовершеннолетних"</t>
  </si>
  <si>
    <t>Субсидия на оборудование социально-значимых объектов сферы культуры с целью обеспечения доступности для инвалидов  в рамках  непрограммных расходов</t>
  </si>
  <si>
    <t xml:space="preserve"> Субсидия на оплату труда работников сферы культуры  в  рамках   непрограммных расходов</t>
  </si>
  <si>
    <t xml:space="preserve"> Субсидия на оснащение системами пожарной безопасности и текущий ремонт муниципальных учреждений культуры  в  рамках   непрграммных  расходов</t>
  </si>
  <si>
    <t>Субсидия на реализацию мероприятий по строительству и реконструкции объектов теплоснабжения и газификации  в рамках  непрограммных расходов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</si>
  <si>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 в  рамках   непрограммных расходов</t>
  </si>
  <si>
    <t>Субсидия на обеспечение мероприятий по капитальному ремонту многоквартирных домов за счет средств областного бюджета  в рамках  непрограммных расходов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</si>
  <si>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  в  рамках  непрограммных  расходов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</si>
  <si>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  в  рамках  непрограммных расходов</t>
  </si>
  <si>
    <t>Субсидия на проведение мероприятий по повышению энергоэффективности в муниципальных образованиях области за счет средств областного бюджета  в рамках  непрограммных расходов</t>
  </si>
  <si>
    <t xml:space="preserve">Районная целевая программа "Развитие агропромышленного комплекса и сельских территорий Большесельского муниципального района" </t>
  </si>
  <si>
    <t>02.1.7323</t>
  </si>
  <si>
    <t>02.1.5260</t>
  </si>
  <si>
    <t>50.0.0000</t>
  </si>
  <si>
    <t>Транзитные расходы</t>
  </si>
  <si>
    <t>99.0.0000</t>
  </si>
  <si>
    <t>03.2.7089</t>
  </si>
  <si>
    <t>04.1.7085</t>
  </si>
  <si>
    <t>14.1.2527</t>
  </si>
  <si>
    <t>Межбюджетные трансферты на подготовку объектов жилищно-коммунального хозяйства из средств Благовещенского сельского поселения.</t>
  </si>
  <si>
    <t>14.1.2537</t>
  </si>
  <si>
    <t>50.0.5930</t>
  </si>
  <si>
    <t>Субсидия на реализацию мероприятий подпрограммы "Государственная поддержка молодых семей Ярославской области в приобретении (строительстве) жилья".</t>
  </si>
  <si>
    <t>99.0.7169</t>
  </si>
  <si>
    <t>Субсидия на проведение капитального ремонта муниципальных учреждений культуры.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</si>
  <si>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 на 2014-2016 гг."</t>
  </si>
  <si>
    <t>14.2.0000</t>
  </si>
  <si>
    <t>14.2.2519</t>
  </si>
  <si>
    <t>Бюджетные инвестиции в объекты капитального строительства государственной (муниципальной ) собственности</t>
  </si>
  <si>
    <t>50.0.2513</t>
  </si>
  <si>
    <t>Межбюджетные трансферты на обеспечение казначейской системы исполнения бюджета за счет средств Большесельского сельского поселения</t>
  </si>
  <si>
    <t>50.0.2523</t>
  </si>
  <si>
    <t>Межбюджетные трансферты на обеспечение казначейской системы исполнения бюджета за счет средств Благовещенского сельского поселения</t>
  </si>
  <si>
    <t>Межбюджетные трансферты на организацию в границах поселения  электро-,тепло-, газо- и водоснабжение населения, водоотведения, снабжения населения топливом ( в части содержания аппарата управления) из средств Благовещенского сельского поселения.</t>
  </si>
  <si>
    <t>Межбюджетные трансферты на организацию в границах поселения  электро-,тепло-, газо- и водоснабжение населения, водоотведения, снабжения населения топливом ( в части содержания аппарата управления) из средств Большесельского сельского поселения.</t>
  </si>
  <si>
    <t>Межбюджетные трансферты на мероприятия в области архитектуры и градостроения из средств Благовещенского сельского поселения.</t>
  </si>
  <si>
    <t>50.0.2533</t>
  </si>
  <si>
    <t>Межбюджетные трансферты на организацию в границах поселения  электро-,тепло-, газо- и водоснабжение населения, водоотведения, снабжения населения топливом ( в части содержания аппарата управления) из средств Вареговского сельского поселения.</t>
  </si>
  <si>
    <t>Межбюджетные трансферты на мероприятия в области архитектуры и градостроения из средств Вареговского сельского поселения.</t>
  </si>
  <si>
    <t>Ведомственная целевая программа "Поддержка предприятий коммунального комплекса, оказывающих жилищно-коммунальные услуги "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</si>
  <si>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</si>
  <si>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Субвенция на содержание муниципальных казённых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 муниципальной целевой программы "Доступная среда".</t>
  </si>
  <si>
    <t>Межбюджетные трансферты на частичную компенсацию расходов, связанных с выполнением полномочий органами местного самоуправления муниципальных образований по теплоснабжению из средств Благовещенского сельскогопоселения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 "Обеспечение качественными коммунальными услугами населения Большесельского муниципального района"</t>
  </si>
  <si>
    <t>14.1.1080</t>
  </si>
  <si>
    <t>14.3.2520</t>
  </si>
  <si>
    <t>14.3.0000</t>
  </si>
  <si>
    <t>Муниципальная целевая программа "Развитие водоснабжения и водоотведения, очистки сточных вод Большесельского муниципального роайона на 2014-2016гг."</t>
  </si>
  <si>
    <t>Межбюджетные трансферты на реализацию мероприятий по строительству и реконструкции объектов водоснабжения и водоотведения из средств Большесельского сельского поселения в рамках ведомственной целевой программы "Поддержка предприятий коммунального комплекса, оказывающих жилищно-коммунальные услуги "   муниципальной  программы "  "Развитие водоснабжения и водоотведения, очистки сточных вод Большесельского муниципального роайона на 2014-2016гг."</t>
  </si>
  <si>
    <t>14.2.1081</t>
  </si>
  <si>
    <t>Реализация мероприятий  по  разработке  и  государственной  экспертизе  проектно-сметной  документации  на  строительство  и  капитальный  ремонт   учреждений  образования</t>
  </si>
  <si>
    <t>02.1.1006</t>
  </si>
  <si>
    <t>Субсидия  на  оплату  труда  работников сферы  образования</t>
  </si>
  <si>
    <t xml:space="preserve">Субсидия  на  оплату  труда  работников  сферы  молодежной  политики </t>
  </si>
  <si>
    <t>Субвенция  на  выплату  пособий по  уходу  за  ребенком  до  достижения  им  возраста  полутора  лет,  не  подлежащим  обязательному  социальному  страхованию  на  случай  временной  нетрудоспособности  и  в  связи  с  материнством</t>
  </si>
  <si>
    <t>Субсидия  на  оплату  труда  работников сферы  культуры</t>
  </si>
  <si>
    <t>14.1.2538</t>
  </si>
  <si>
    <t>14.2.7201</t>
  </si>
  <si>
    <t>Субсидия на  реализацию  мероприятий  по  строительству  и  реконструкции   объектов  теплоснабжения  и  газификации</t>
  </si>
  <si>
    <t>Реализация  мероприятий  направленных  на  развитие   правовой  грамотности  и  правосознания  граждан</t>
  </si>
  <si>
    <t>Субсидия  на  реализацию  мероприятий по  возмещению  части  затрат  организациям  любых  форм  собственности и  индивидуальным  предпринимателям ,  оказывающим  социально-значимые  бытовые  услуги сельскому  населению</t>
  </si>
  <si>
    <t>Субсидия  на  реализацию  мероприятий по  возмещению  части  затрат  организациям  любых  форм  собственности и  индивидуальным  предпринимателям ,  занимающимся доставкой товаров  в  отдаленные  сельские  населенные  пункты</t>
  </si>
  <si>
    <t>Субсидия  на  проведение  мероприятий  по  повышению  энергоэффективности  в  муниципальных образованиях  области  за  счет  средств  областного  бюджета</t>
  </si>
  <si>
    <t xml:space="preserve">Субсидия  на  мероприятия  направленные  на  модернизацию  инфраструктуры  в  сфере  обращения  с  твердыми  бытовыми  отходами,  за  счет  средств  областного  бюджета </t>
  </si>
  <si>
    <t>99.0.7183</t>
  </si>
  <si>
    <t>Субсидия  на  финансирование  дорожного  хозяйства</t>
  </si>
  <si>
    <t>Субвенция на компенсацию расходов   за  присмотр  и  уход  за  детьми,  осваивающими  образовательные  программы  дошкольного  образования  в  организациях,осуществляющих  образовательную  деятельность.</t>
  </si>
  <si>
    <t>Субвенция  на  оказание  социальной  помощи  отдельным  категориям  граждан  в  части  компенсации  расходов    по  газификации  жилых  помещений   и  дорогостоящему  лечению  пожилых  граждан</t>
  </si>
  <si>
    <t>Межбюджетные  трансферты  на  создание  условий  для  организации досуга и  обеспечение  жителей  поселений  услугами  организаций культуры  из  средств  Благовещенского  сельского поселения</t>
  </si>
  <si>
    <t>14.1.2517</t>
  </si>
  <si>
    <t xml:space="preserve"> Межбюджетные трансферты</t>
  </si>
  <si>
    <t>Дотация на реализацию мероприятий, предусмотренных нормативными правовыми актами органов государственной власти, направляемых на социально-экономическое развитие муниципальных  образований области</t>
  </si>
  <si>
    <t>Социальное  обеспечение  и  иные  выплаты  населению</t>
  </si>
  <si>
    <t>Субсидия  на  оплату  труда  работников  сферы  культуры  сельским  поселениям</t>
  </si>
  <si>
    <t>99.0.7326</t>
  </si>
  <si>
    <t>08.3.1082</t>
  </si>
  <si>
    <t>Мероприятия   по профилактике правонарушений, проявлению экстремизма, терроризма и усилению борьбы с преступностью в рамках  муниципальной целевой программы "Профилактика правонарушений, проявления экстремизма, терроризма и  усилению борьбы с преступностью в Большесельском  муниципальном районе" муниципальной программы "Обеспечение общественного порядка и противодействие преступности на территории в Большесельском  муниципальном районе"</t>
  </si>
  <si>
    <t>Мероприятия  по  реализации  региональной  программы "Доступная среда"  в  целях  обеспечения доступности  для  инвалидов  за  счет  средств  федерального  бюджета</t>
  </si>
  <si>
    <t>04.1.5027</t>
  </si>
  <si>
    <t>Предоставление  субсидий  бюджетным,  автономным  уреждениям  и  иным  некоммерческим  организациям</t>
  </si>
  <si>
    <t>04.1.7413</t>
  </si>
  <si>
    <t>Субсидия  на  оборудование  социально-значимых объектов в целях обеспечения  доступности для  инвалидов   за  счет  средств  областного бюджета</t>
  </si>
  <si>
    <t>Охрана  окружающей   среды  в  Большесельском  муниципальном районе</t>
  </si>
  <si>
    <t>12.0.000</t>
  </si>
  <si>
    <t>12.1.000</t>
  </si>
  <si>
    <t>Районная  целевая  программа  "Обращение  с  твердыми  бытовыми  отходами  на  территории  Большесельского муниципального района"</t>
  </si>
  <si>
    <t>12.1.2521</t>
  </si>
  <si>
    <t>Межбюджетные  трансферты  на  мероприятия,  направленные  на  модернизацию  инфраструктуры  в  сфере  обращения  с  твердыми  бытовыми  отходами  от  Большесельского  сельского поселения</t>
  </si>
  <si>
    <t>12.1.2539</t>
  </si>
  <si>
    <t>Межбюджетные  трансферты  на  мероприятия,  направленные  на  модернизацию  инфраструктуры  в  сфере  обращения  с  твердыми  бытовыми  отходами  от  Вареговского  сельского поселения</t>
  </si>
  <si>
    <t>Субсидия  на  мероприятия  направленные  на  модернизацию  инфраструктуры  в  сфере  обращения  с  твердыми  бытовыми  отходами  за счет  средств  областного  бюджета</t>
  </si>
  <si>
    <t>12.1.7183</t>
  </si>
  <si>
    <t>Капитальные  вложения  в объекты  недвижимого  имущества  государственной  (муниципальной)  собственности</t>
  </si>
  <si>
    <t>Реализация  мероприятий  областной  целевой  программы  "Развитие  органов  местного  самоуправления  на  территории  Ярославской области"</t>
  </si>
  <si>
    <t>99.0.7229</t>
  </si>
  <si>
    <t>02.1.7408</t>
  </si>
  <si>
    <t>Субвенция  на  финансовое  обеспечение  организации  видеонаблюдения  и  видеозаписи  при  проведении  государственной  итоговой  аттестации  по  образовательным  программам  среднего  общего образования</t>
  </si>
  <si>
    <t>08.3.000</t>
  </si>
  <si>
    <t>Муниципальная  целевая  программа "Профилактика  правонарушений,  проявления  экстремизма, терроризма  и  усиление  борьбы  с преступностью в Большесельском  муниципальном районе"</t>
  </si>
  <si>
    <t>Межбюджетные трансферты на обеспечение казначейской системы исполнения бюджета за счет средств  Вареговского сельского поселения</t>
  </si>
  <si>
    <t>Исполнено       (руб)</t>
  </si>
  <si>
    <t>30.1.7294</t>
  </si>
  <si>
    <t>02.1.7229</t>
  </si>
  <si>
    <t>11.1.7229</t>
  </si>
  <si>
    <t>50.0.7228</t>
  </si>
  <si>
    <t>99.0.7228</t>
  </si>
  <si>
    <t xml:space="preserve">Субсидия на развитие органов местного самоуправления на территории Ярославской области </t>
  </si>
  <si>
    <t>Исполнение расходов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2014 год</t>
  </si>
  <si>
    <t>Субвенция на укрепление материально-технической базы учреждений социального обслуживания населения и оказание  адресной социальной помощи неработающим пенсионерам за счет средств пенсионного фонда Российской Федерации</t>
  </si>
  <si>
    <t>03.2.5209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</si>
  <si>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оцифрофки.</t>
  </si>
  <si>
    <t>11.1.5146</t>
  </si>
  <si>
    <t>Межбюджетные трансферты на выполнение органами местного самоуправления полномочий по организации тепло-,водоснабжения и водоотведения (для надёжного обеспечения коммунальными услугами объектов жилого фонда) из средств Благовещенского сельского поселения</t>
  </si>
  <si>
    <t>14.1.2528</t>
  </si>
  <si>
    <t>Межбюджетные трансферты на выполнение органами местного самоуправления полномочий по организации тепло-,водоснабжения и водоотведения (для надёжного обеспечения коммунальными услугами объектов жилого фонда) из средств Вареговского сельского поселения</t>
  </si>
  <si>
    <t>14.1.2540</t>
  </si>
  <si>
    <t>Субсидия на выполнение органами местного самоуправления муниципальных образований области полномочий по организации тепло-, водоснабжения и водоотведения.</t>
  </si>
  <si>
    <t>14.1.7430</t>
  </si>
  <si>
    <t>Частичная компенсация расходов, полученных при оказании  услуг водоснабжения, водоотведения и очистки сточных вод</t>
  </si>
  <si>
    <t>14.1.1088</t>
  </si>
  <si>
    <t>Межбюджетные трансферты на выполнение органами местного самоуправления полномочий по организации тепло-,водоснабжения и водоотведения (для надёжного обеспечения коммунальными услугами объектов жилого фонда) из средств Большесельского сельского поселения</t>
  </si>
  <si>
    <t>14.1.2550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</si>
  <si>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</si>
  <si>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 Субсидия на реализацию муниципальных целевых программ развития субъектов малого и среднего предпринимательства, включая крестьянские (фермерские) хозяйства, за счет  средств  федерального бюджета </t>
  </si>
  <si>
    <t>15.1.5064</t>
  </si>
  <si>
    <t xml:space="preserve">Реализация  программ развития муниципальной службы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</si>
  <si>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</si>
  <si>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Обеспечение деятельности МУ "Архив" Большесельского муниципального района"  </t>
  </si>
  <si>
    <t>Субсидия на оказание поддержки пунктам оказания бесплатной юридической помощи.</t>
  </si>
  <si>
    <t>Субсидия на оказание поддержки центрам правовой информации.</t>
  </si>
  <si>
    <t>21.4.7240</t>
  </si>
  <si>
    <t xml:space="preserve">Поддержка  средств массовой информации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</si>
  <si>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</si>
  <si>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 </t>
  </si>
  <si>
    <t xml:space="preserve"> Субсидия на финансирование дорожного хозяйства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</si>
  <si>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</si>
  <si>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</si>
  <si>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учреждениях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</si>
  <si>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</si>
  <si>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</si>
  <si>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</si>
  <si>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</si>
  <si>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</si>
  <si>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</si>
  <si>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содержание ребенка в семье опекуна и приемной семье, а также вознаграждение, причитающееся приемному родителю в</t>
  </si>
  <si>
    <t xml:space="preserve">Субсидия на государственную поддержку материально-технической базы образовательных учреждений Ярославской области </t>
  </si>
  <si>
    <t xml:space="preserve">Субвенция на государственную поддержку опеки и попечительства </t>
  </si>
  <si>
    <t xml:space="preserve"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 </t>
  </si>
  <si>
    <t xml:space="preserve">Субвенция на организацию образовательного процесса в образовательных учреждениях </t>
  </si>
  <si>
    <t xml:space="preserve">Субвенция на обеспечение бесплатным питанием обучающихся муниципальных образовательных учреждений </t>
  </si>
  <si>
    <t xml:space="preserve">Субвенция на обеспечение деятельности органов опеки и попечительства  </t>
  </si>
  <si>
    <t xml:space="preserve">Реализация мероприятий областной целевой программы "Развитие органов местного самоуправления на территории  Ярославской области" </t>
  </si>
  <si>
    <t xml:space="preserve">Субвенция на  организацию  образовательного  процесса  в  дошкольных  образовательных  организациях </t>
  </si>
  <si>
    <t xml:space="preserve">Субсидия  на  организацию  присмотра  и  ухода  за детьми в образовательных  организациях   </t>
  </si>
  <si>
    <t xml:space="preserve">Обеспечение деятельности учреждений, подведомственных учредителю в сфере  молодежной политики  </t>
  </si>
  <si>
    <t xml:space="preserve">Межбюджетные  трансферты  на  реализацию  мероприятий в области  молодежной политики из средств  Большесельского сельского поселения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</si>
  <si>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</si>
  <si>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Реализация мероприятий по  патриотическому воспитанию граждан </t>
  </si>
  <si>
    <t xml:space="preserve">Субсидия на реализацию мероприятий патриотического воспитания молодежи Ярославской области  </t>
  </si>
  <si>
    <t xml:space="preserve">Доплаты к пенсиям муниципальных служащих </t>
  </si>
  <si>
    <t xml:space="preserve">Реализация  мероприятий направленных на поддержку общественных  организаций  </t>
  </si>
  <si>
    <t xml:space="preserve">Субвенция бюджетам муниципальных образований  на ежемесячную денежную выплату, назначаемую при  рождении третьего ребенка или последующих детей до достижения ребенком возраста трех лет за счет средств федерального бюджета 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</si>
  <si>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</si>
  <si>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</si>
  <si>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</si>
  <si>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 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</si>
  <si>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</si>
  <si>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социальную поддержку отдельных категорий граждан  </t>
  </si>
  <si>
    <t xml:space="preserve">Субвенция  бюджетам  муниципальных образований  на  ежемесячную  денежную  выплату ,назначаемую  в  случае  рождения   третьего  ребенка  или  последующих  детей  до  достижения  ребенком  возраста  трех  лет  за  счет  средств областного  бюджета  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</si>
  <si>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</si>
  <si>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</si>
  <si>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</si>
  <si>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обеспечение деятельности органов местного самоуправления в сфере социальной защиты населения </t>
  </si>
  <si>
    <t>Субвенция на оказание социальной помощи отдельным категориям граждан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</si>
  <si>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</si>
  <si>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Реализация мероприятий  направленных на социальную поддержку пожилых граждан  </t>
  </si>
  <si>
    <t xml:space="preserve">Реализация  мероприятий направленных  на  повышение социальной  активности  пожилых  людей,  в части организации  культурных  программ  </t>
  </si>
  <si>
    <t xml:space="preserve">Субсидия на укрепление социальной защищенности пожилых людей </t>
  </si>
  <si>
    <t>Субсидия на повышение социальной активности пожилых людей в части организации культурных программ</t>
  </si>
  <si>
    <t xml:space="preserve">Реализация мероприятий  подпрограммы  "Семья и дети" </t>
  </si>
  <si>
    <t xml:space="preserve">Реализация подпрограммы "Ярославские каникулы" в части оздоровления и отдыха детей  </t>
  </si>
  <si>
    <t>Реализация подпрограммы "Ярославские каникулы" в части оплаты стоимости наборов продуктов питания в лагерях с дневной формой пребывания детей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</si>
  <si>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</si>
  <si>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Субсидия на  оздоровление и отдых детей 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</si>
  <si>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</si>
  <si>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</si>
  <si>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 xml:space="preserve">Реализация мероприятий по профилактике  безнадзорности, правонарушений и защите прав несовершеннолетних </t>
  </si>
  <si>
    <t xml:space="preserve">Реализация мероприятий на оборудование социально-значимых объектов сферы культуры с целью обеспечения доступности для инвалидов </t>
  </si>
  <si>
    <t xml:space="preserve">Мероприятия,  направленные  на  повышение безопасности дорожного движения  </t>
  </si>
  <si>
    <t xml:space="preserve">Обеспечение  функционирования в вечернее время спортивных залов общеобразовательных школ для занятий в них обучающихся </t>
  </si>
  <si>
    <t xml:space="preserve">Субсидия на обеспечение функционирования в вечернее время спортивных залов общеобразовательных школ для занятий в них обучающихся </t>
  </si>
  <si>
    <t xml:space="preserve">Мероприятия   по профилактике правонарушений, проявлению экстремизма, терроризма и усилению борьбы с преступностью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</si>
  <si>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</si>
  <si>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</si>
  <si>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Обеспечение деятельности  библиотек  </t>
  </si>
  <si>
    <t xml:space="preserve">Проведение мероприятий  в  сфере  культуры </t>
  </si>
  <si>
    <t>Обеспечение  деятельности учреждений дополнительного  образования,  в  сфере  культуры</t>
  </si>
  <si>
    <t xml:space="preserve">Межбюджетные трансферты на создание условий для организации досуга и обеспечения жителей поселений услугами организаций культуры из средств Большесельского сельского поселения </t>
  </si>
  <si>
    <t xml:space="preserve">Межбюджетные трансферты на подготовку объектов теплоснабжения к работе в зимних условиях из средств Большесельского сельского поселения </t>
  </si>
  <si>
    <t xml:space="preserve">Межбюджетные трансферты на подготовку к  зиме  объектов жилищно-коммунального хозяйства из средств Вареговского сельского поселения </t>
  </si>
  <si>
    <t xml:space="preserve">Межбюджетные трансферты на поддержку банно-прачечного хозяйства из средств Вареговского сельского поселения </t>
  </si>
  <si>
    <t>Межбюджетные трансферты на выполнение мероприятий направленных на модернизацию и реформирование жилищно-коммунального комплекса из средств Большесельского сельского поселения</t>
  </si>
  <si>
    <t xml:space="preserve">Мероприятий направленные на   поддержку сельского хозяйства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</si>
  <si>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</si>
  <si>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</si>
  <si>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Мероприятия по  повышению энергоэффективности и энергосбережению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</si>
  <si>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</si>
  <si>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</si>
  <si>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 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 </t>
  </si>
  <si>
    <t>Субсидия на  государственную поддержку молодых семей Ярославской  области в приобретении (строительстве) жилья за счет средств федерального бюджета</t>
  </si>
  <si>
    <t>99.0.5020</t>
  </si>
  <si>
    <t>99.0.5146</t>
  </si>
  <si>
    <t>Субсидия на благоустройство и реставрацию воинских захоронений и военно-мемориальных объектов</t>
  </si>
  <si>
    <t>99.0.7418</t>
  </si>
  <si>
    <t>Субсидия на выполнение органами местного самоуправления муниципальных образований области полномочий по организации тепло-,водоснабжения и водоотведения.</t>
  </si>
  <si>
    <t>99.0.7430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</si>
  <si>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 </t>
  </si>
  <si>
    <t xml:space="preserve">Реализация мероприятий  ведомственной целевой программы "Социальная поддержка населения Большесельского муниципального района " </t>
  </si>
  <si>
    <t xml:space="preserve">Обеспечение  деятельности учреждений по организации досуга в сфере культуры  </t>
  </si>
  <si>
    <t xml:space="preserve">Обеспечение  деятельности музеев </t>
  </si>
  <si>
    <t xml:space="preserve">Межбюджетные трансферты на создание условий для организации досуга и обеспечения жителей поселений услугами организаций культуры из средств Вареговского сельского поселения </t>
  </si>
  <si>
    <t xml:space="preserve">Реализация мероприятий , направленных на развитие туризма и отдыха  </t>
  </si>
  <si>
    <t xml:space="preserve">Мероприятия в  области физической культуры и спорта </t>
  </si>
  <si>
    <t xml:space="preserve">Содержание гидротехнических сооружений </t>
  </si>
  <si>
    <t xml:space="preserve">Реализация мероприятий по разработке и государственной экспертизе проектно-сметной документации на строительство и капитальный ремонт в области жилищно-коммунального  хозяйства </t>
  </si>
  <si>
    <t xml:space="preserve">Выполнение других обязательств государства  </t>
  </si>
  <si>
    <t xml:space="preserve">Расходы на осуществление полномочий Российской Федерации по государственной регистрации актов гражданского состояния, производимые за счет федерального бюджета </t>
  </si>
  <si>
    <t xml:space="preserve"> Субвенция на обеспечение профилактики безнадзорности, правонарушений несовершеннолетних и защиты их прав </t>
  </si>
  <si>
    <t xml:space="preserve">Субвенция  на  осуществление первичного  воинского  учета  на  территориях , где  отсутствуют военные комиссариаты  </t>
  </si>
  <si>
    <t xml:space="preserve"> Субвенция на реализацию отдельных полномочий в сфере законодательства об административных правонарушениях </t>
  </si>
  <si>
    <t xml:space="preserve">Субсидия на реализацию мероприятий на строительство и реконструкцию объектов водоснабжения и водоотведения за счет средств областного бюджета </t>
  </si>
  <si>
    <t xml:space="preserve">Дотации поселениям Ярославской области на выравнивание бюджетной обеспеченности  </t>
  </si>
  <si>
    <t>Приложение 2 к решению Собрания представителей Большесельского муниципального района                         от                                №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</si>
</sst>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7" fillId="0" borderId="0" xfId="0" applyFont="1" applyFill="1"/>
    <xf numFmtId="0" fontId="8" fillId="0" borderId="6" xfId="0" applyFont="1" applyFill="1" applyBorder="1"/>
    <xf numFmtId="0" fontId="8" fillId="2" borderId="1" xfId="0" applyFont="1" applyFill="1" applyBorder="1"/>
    <xf numFmtId="0" fontId="3" fillId="0" borderId="0" xfId="1" applyNumberFormat="1" applyFont="1" applyFill="1" applyBorder="1" applyAlignment="1" applyProtection="1">
      <alignment horizontal="left" vertical="top" wrapText="1"/>
      <protection hidden="1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8" fillId="0" borderId="7" xfId="0" applyFont="1" applyFill="1" applyBorder="1"/>
    <xf numFmtId="0" fontId="3" fillId="0" borderId="3" xfId="1" applyNumberFormat="1" applyFont="1" applyFill="1" applyBorder="1" applyAlignment="1" applyProtection="1">
      <alignment horizontal="left" vertical="top" wrapText="1"/>
      <protection hidden="1"/>
    </xf>
    <xf numFmtId="0" fontId="8" fillId="0" borderId="8" xfId="0" applyFont="1" applyFill="1" applyBorder="1"/>
    <xf numFmtId="2" fontId="9" fillId="0" borderId="4" xfId="0" applyNumberFormat="1" applyFont="1" applyBorder="1"/>
    <xf numFmtId="2" fontId="5" fillId="0" borderId="4" xfId="0" applyNumberFormat="1" applyFont="1" applyBorder="1"/>
    <xf numFmtId="2" fontId="9" fillId="0" borderId="9" xfId="0" applyNumberFormat="1" applyFont="1" applyFill="1" applyBorder="1"/>
    <xf numFmtId="0" fontId="11" fillId="0" borderId="1" xfId="1" applyNumberFormat="1" applyFont="1" applyFill="1" applyBorder="1" applyAlignment="1" applyProtection="1">
      <alignment horizontal="left" vertical="top" wrapText="1"/>
      <protection hidden="1"/>
    </xf>
    <xf numFmtId="49" fontId="4" fillId="2" borderId="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/>
    <xf numFmtId="0" fontId="0" fillId="0" borderId="11" xfId="0" applyBorder="1"/>
    <xf numFmtId="0" fontId="0" fillId="2" borderId="11" xfId="0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2" fontId="8" fillId="0" borderId="4" xfId="0" applyNumberFormat="1" applyFont="1" applyBorder="1"/>
    <xf numFmtId="2" fontId="8" fillId="0" borderId="1" xfId="0" applyNumberFormat="1" applyFont="1" applyBorder="1"/>
    <xf numFmtId="2" fontId="5" fillId="2" borderId="4" xfId="0" applyNumberFormat="1" applyFont="1" applyFill="1" applyBorder="1"/>
    <xf numFmtId="2" fontId="8" fillId="2" borderId="4" xfId="0" applyNumberFormat="1" applyFont="1" applyFill="1" applyBorder="1"/>
    <xf numFmtId="2" fontId="3" fillId="0" borderId="4" xfId="0" applyNumberFormat="1" applyFont="1" applyBorder="1"/>
    <xf numFmtId="2" fontId="9" fillId="0" borderId="4" xfId="0" applyNumberFormat="1" applyFont="1" applyFill="1" applyBorder="1"/>
    <xf numFmtId="2" fontId="5" fillId="0" borderId="4" xfId="0" applyNumberFormat="1" applyFont="1" applyFill="1" applyBorder="1"/>
    <xf numFmtId="2" fontId="8" fillId="0" borderId="4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3" fillId="0" borderId="4" xfId="0" applyFont="1" applyFill="1" applyBorder="1" applyAlignment="1">
      <alignment horizontal="center"/>
    </xf>
    <xf numFmtId="0" fontId="9" fillId="0" borderId="1" xfId="0" applyFont="1" applyFill="1" applyBorder="1"/>
    <xf numFmtId="2" fontId="13" fillId="0" borderId="4" xfId="0" applyNumberFormat="1" applyFont="1" applyFill="1" applyBorder="1"/>
    <xf numFmtId="0" fontId="13" fillId="0" borderId="1" xfId="0" applyFont="1" applyFill="1" applyBorder="1" applyAlignment="1">
      <alignment wrapText="1"/>
    </xf>
    <xf numFmtId="0" fontId="3" fillId="2" borderId="1" xfId="1" applyNumberFormat="1" applyFont="1" applyFill="1" applyBorder="1" applyAlignment="1" applyProtection="1">
      <alignment horizontal="left" vertical="top" wrapText="1"/>
      <protection hidden="1"/>
    </xf>
    <xf numFmtId="49" fontId="8" fillId="2" borderId="4" xfId="0" applyNumberFormat="1" applyFont="1" applyFill="1" applyBorder="1" applyAlignment="1">
      <alignment horizontal="left"/>
    </xf>
    <xf numFmtId="0" fontId="8" fillId="0" borderId="4" xfId="0" applyFont="1" applyFill="1" applyBorder="1"/>
    <xf numFmtId="2" fontId="8" fillId="0" borderId="1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2"/>
  <sheetViews>
    <sheetView tabSelected="1" zoomScale="71" zoomScaleNormal="71" workbookViewId="0">
      <selection activeCell="A2" sqref="A2:D2"/>
    </sheetView>
  </sheetViews>
  <sheetFormatPr defaultRowHeight="15.75"/>
  <cols>
    <col min="1" max="1" width="99.5703125" customWidth="1"/>
    <col min="2" max="2" width="16.140625" style="15" customWidth="1"/>
    <col min="3" max="3" width="11.85546875" style="15" customWidth="1"/>
    <col min="4" max="4" width="18.85546875" style="15" customWidth="1"/>
    <col min="5" max="5" width="18.5703125" customWidth="1"/>
    <col min="6" max="6" width="9" customWidth="1"/>
  </cols>
  <sheetData>
    <row r="1" spans="1:5" ht="60.75" customHeight="1">
      <c r="B1" s="82" t="s">
        <v>526</v>
      </c>
      <c r="C1" s="82"/>
      <c r="D1" s="82"/>
    </row>
    <row r="2" spans="1:5" ht="49.5" customHeight="1">
      <c r="A2" s="81" t="s">
        <v>401</v>
      </c>
      <c r="B2" s="81"/>
      <c r="C2" s="81"/>
      <c r="D2" s="81"/>
    </row>
    <row r="3" spans="1:5" ht="39" customHeight="1">
      <c r="A3" s="52"/>
      <c r="B3" s="52"/>
      <c r="C3" s="52"/>
      <c r="D3" s="52"/>
    </row>
    <row r="4" spans="1:5" ht="37.5" customHeight="1">
      <c r="A4" s="10" t="s">
        <v>193</v>
      </c>
      <c r="B4" s="1" t="s">
        <v>288</v>
      </c>
      <c r="C4" s="1" t="s">
        <v>289</v>
      </c>
      <c r="D4" s="51" t="s">
        <v>394</v>
      </c>
      <c r="E4" s="49"/>
    </row>
    <row r="5" spans="1:5" ht="37.5">
      <c r="A5" s="16" t="s">
        <v>92</v>
      </c>
      <c r="B5" s="17" t="s">
        <v>1</v>
      </c>
      <c r="C5" s="11"/>
      <c r="D5" s="42">
        <f>D61+D73+D6</f>
        <v>174642547.67000002</v>
      </c>
      <c r="E5" s="49"/>
    </row>
    <row r="6" spans="1:5" ht="31.5">
      <c r="A6" s="18" t="s">
        <v>93</v>
      </c>
      <c r="B6" s="19" t="s">
        <v>2</v>
      </c>
      <c r="C6" s="12"/>
      <c r="D6" s="43">
        <f>D7+D11+D14+D16+D20+D22+D28+D30+D33+D35+D38+D42+D44+D46+D48+D53+D57+D58+D59+D55+D23+D25+D36+D51</f>
        <v>171000809.93000001</v>
      </c>
      <c r="E6" s="49"/>
    </row>
    <row r="7" spans="1:5" ht="27" customHeight="1">
      <c r="A7" s="3" t="s">
        <v>432</v>
      </c>
      <c r="B7" s="59" t="s">
        <v>134</v>
      </c>
      <c r="C7" s="13"/>
      <c r="D7" s="64">
        <f>D9+D10+D8</f>
        <v>13235825.609999999</v>
      </c>
      <c r="E7" s="49"/>
    </row>
    <row r="8" spans="1:5" ht="27" hidden="1" customHeight="1">
      <c r="A8" s="2" t="s">
        <v>284</v>
      </c>
      <c r="B8" s="59"/>
      <c r="C8" s="13">
        <v>200</v>
      </c>
      <c r="D8" s="64"/>
      <c r="E8" s="49"/>
    </row>
    <row r="9" spans="1:5" ht="30" customHeight="1">
      <c r="A9" s="2" t="s">
        <v>283</v>
      </c>
      <c r="B9" s="59"/>
      <c r="C9" s="13">
        <v>600</v>
      </c>
      <c r="D9" s="64">
        <v>13235825.609999999</v>
      </c>
      <c r="E9" s="49"/>
    </row>
    <row r="10" spans="1:5" ht="22.5" hidden="1" customHeight="1">
      <c r="A10" s="2" t="s">
        <v>286</v>
      </c>
      <c r="B10" s="59"/>
      <c r="C10" s="13">
        <v>800</v>
      </c>
      <c r="D10" s="64"/>
      <c r="E10" s="49"/>
    </row>
    <row r="11" spans="1:5" ht="21.75" customHeight="1">
      <c r="A11" s="4" t="s">
        <v>433</v>
      </c>
      <c r="B11" s="60" t="s">
        <v>135</v>
      </c>
      <c r="C11" s="13"/>
      <c r="D11" s="64">
        <f>D12+D13</f>
        <v>23547956.649999999</v>
      </c>
      <c r="E11" s="49"/>
    </row>
    <row r="12" spans="1:5" ht="37.5" customHeight="1">
      <c r="A12" s="2" t="s">
        <v>283</v>
      </c>
      <c r="B12" s="60"/>
      <c r="C12" s="13">
        <v>600</v>
      </c>
      <c r="D12" s="64">
        <v>23547956.649999999</v>
      </c>
      <c r="E12" s="49"/>
    </row>
    <row r="13" spans="1:5" ht="0.75" hidden="1" customHeight="1">
      <c r="A13" s="2"/>
      <c r="B13" s="60"/>
      <c r="C13" s="13"/>
      <c r="D13" s="64"/>
      <c r="E13" s="49"/>
    </row>
    <row r="14" spans="1:5">
      <c r="A14" s="4" t="s">
        <v>434</v>
      </c>
      <c r="B14" s="60" t="s">
        <v>136</v>
      </c>
      <c r="C14" s="13"/>
      <c r="D14" s="64">
        <f>D15</f>
        <v>3379996</v>
      </c>
      <c r="E14" s="49"/>
    </row>
    <row r="15" spans="1:5" ht="31.5">
      <c r="A15" s="2" t="s">
        <v>283</v>
      </c>
      <c r="B15" s="60"/>
      <c r="C15" s="13">
        <v>600</v>
      </c>
      <c r="D15" s="64">
        <v>3379996</v>
      </c>
      <c r="E15" s="49"/>
    </row>
    <row r="16" spans="1:5" ht="28.5" customHeight="1">
      <c r="A16" s="4" t="s">
        <v>435</v>
      </c>
      <c r="B16" s="60" t="s">
        <v>137</v>
      </c>
      <c r="C16" s="13"/>
      <c r="D16" s="64">
        <f>D17+D18+D19</f>
        <v>4337570.03</v>
      </c>
      <c r="E16" s="49"/>
    </row>
    <row r="17" spans="1:5" ht="44.25" customHeight="1">
      <c r="A17" s="2" t="s">
        <v>285</v>
      </c>
      <c r="B17" s="60"/>
      <c r="C17" s="13">
        <v>100</v>
      </c>
      <c r="D17" s="64">
        <v>3451572.16</v>
      </c>
      <c r="E17" s="49"/>
    </row>
    <row r="18" spans="1:5">
      <c r="A18" s="2" t="s">
        <v>284</v>
      </c>
      <c r="B18" s="60"/>
      <c r="C18" s="13">
        <v>200</v>
      </c>
      <c r="D18" s="64">
        <v>882903.47</v>
      </c>
      <c r="E18" s="49"/>
    </row>
    <row r="19" spans="1:5">
      <c r="A19" s="2" t="s">
        <v>286</v>
      </c>
      <c r="B19" s="60"/>
      <c r="C19" s="13">
        <v>800</v>
      </c>
      <c r="D19" s="64">
        <v>3094.4</v>
      </c>
      <c r="E19" s="49"/>
    </row>
    <row r="20" spans="1:5" ht="36" customHeight="1">
      <c r="A20" s="4" t="s">
        <v>436</v>
      </c>
      <c r="B20" s="60" t="s">
        <v>138</v>
      </c>
      <c r="C20" s="13"/>
      <c r="D20" s="64">
        <f>D21</f>
        <v>430737</v>
      </c>
      <c r="E20" s="49"/>
    </row>
    <row r="21" spans="1:5" ht="30.6" customHeight="1">
      <c r="A21" s="2" t="s">
        <v>283</v>
      </c>
      <c r="B21" s="60"/>
      <c r="C21" s="13">
        <v>600</v>
      </c>
      <c r="D21" s="64">
        <v>430737</v>
      </c>
      <c r="E21" s="49"/>
    </row>
    <row r="22" spans="1:5" ht="94.5" hidden="1">
      <c r="A22" s="5" t="s">
        <v>194</v>
      </c>
      <c r="B22" s="6" t="s">
        <v>5</v>
      </c>
      <c r="C22" s="13"/>
      <c r="D22" s="64"/>
      <c r="E22" s="49"/>
    </row>
    <row r="23" spans="1:5" ht="31.5">
      <c r="A23" s="5" t="s">
        <v>344</v>
      </c>
      <c r="B23" s="6" t="s">
        <v>345</v>
      </c>
      <c r="C23" s="13"/>
      <c r="D23" s="64">
        <f>D24</f>
        <v>10036.219999999999</v>
      </c>
      <c r="E23" s="49"/>
    </row>
    <row r="24" spans="1:5" ht="31.5" customHeight="1">
      <c r="A24" s="2" t="s">
        <v>284</v>
      </c>
      <c r="B24" s="6"/>
      <c r="C24" s="13">
        <v>200</v>
      </c>
      <c r="D24" s="64">
        <v>10036.219999999999</v>
      </c>
      <c r="E24" s="49"/>
    </row>
    <row r="25" spans="1:5" ht="30.75" customHeight="1">
      <c r="A25" s="5" t="s">
        <v>437</v>
      </c>
      <c r="B25" s="6" t="s">
        <v>307</v>
      </c>
      <c r="C25" s="13"/>
      <c r="D25" s="65">
        <f>D27</f>
        <v>41225.97</v>
      </c>
      <c r="E25" s="49"/>
    </row>
    <row r="26" spans="1:5" ht="19.5" hidden="1" customHeight="1">
      <c r="A26" s="2"/>
      <c r="B26" s="6"/>
      <c r="C26" s="13"/>
      <c r="D26" s="64"/>
      <c r="E26" s="49"/>
    </row>
    <row r="27" spans="1:5" ht="29.25" customHeight="1">
      <c r="A27" s="2" t="s">
        <v>293</v>
      </c>
      <c r="B27" s="6"/>
      <c r="C27" s="13">
        <v>300</v>
      </c>
      <c r="D27" s="64">
        <v>41225.97</v>
      </c>
      <c r="E27" s="49"/>
    </row>
    <row r="28" spans="1:5" ht="47.25">
      <c r="A28" s="5" t="s">
        <v>360</v>
      </c>
      <c r="B28" s="6" t="s">
        <v>6</v>
      </c>
      <c r="C28" s="13"/>
      <c r="D28" s="64">
        <f>D29</f>
        <v>810000</v>
      </c>
      <c r="E28" s="49"/>
    </row>
    <row r="29" spans="1:5" ht="21" customHeight="1">
      <c r="A29" s="2" t="s">
        <v>293</v>
      </c>
      <c r="B29" s="6"/>
      <c r="C29" s="13">
        <v>300</v>
      </c>
      <c r="D29" s="64">
        <v>810000</v>
      </c>
      <c r="E29" s="49"/>
    </row>
    <row r="30" spans="1:5" ht="31.5">
      <c r="A30" s="5" t="s">
        <v>438</v>
      </c>
      <c r="B30" s="6" t="s">
        <v>7</v>
      </c>
      <c r="C30" s="13"/>
      <c r="D30" s="64">
        <f>D31+D32</f>
        <v>8264682.54</v>
      </c>
      <c r="E30" s="49"/>
    </row>
    <row r="31" spans="1:5" ht="21" customHeight="1">
      <c r="A31" s="2" t="s">
        <v>284</v>
      </c>
      <c r="B31" s="6"/>
      <c r="C31" s="13">
        <v>200</v>
      </c>
      <c r="D31" s="64">
        <v>3596830.59</v>
      </c>
      <c r="E31" s="49"/>
    </row>
    <row r="32" spans="1:5" ht="27" customHeight="1">
      <c r="A32" s="2" t="s">
        <v>293</v>
      </c>
      <c r="B32" s="6"/>
      <c r="C32" s="13">
        <v>300</v>
      </c>
      <c r="D32" s="64">
        <v>4667851.95</v>
      </c>
      <c r="E32" s="49"/>
    </row>
    <row r="33" spans="1:5" ht="31.5">
      <c r="A33" s="5" t="s">
        <v>439</v>
      </c>
      <c r="B33" s="6" t="s">
        <v>8</v>
      </c>
      <c r="C33" s="13"/>
      <c r="D33" s="64">
        <f>D34</f>
        <v>8184000</v>
      </c>
      <c r="E33" s="49"/>
    </row>
    <row r="34" spans="1:5" ht="31.5">
      <c r="A34" s="2" t="s">
        <v>283</v>
      </c>
      <c r="B34" s="6"/>
      <c r="C34" s="13">
        <v>600</v>
      </c>
      <c r="D34" s="64">
        <v>8184000</v>
      </c>
      <c r="E34" s="49"/>
    </row>
    <row r="35" spans="1:5" ht="63" hidden="1">
      <c r="A35" s="5" t="s">
        <v>195</v>
      </c>
      <c r="B35" s="6" t="s">
        <v>9</v>
      </c>
      <c r="C35" s="13"/>
      <c r="D35" s="64"/>
      <c r="E35" s="49"/>
    </row>
    <row r="36" spans="1:5">
      <c r="A36" s="5" t="s">
        <v>346</v>
      </c>
      <c r="B36" s="6" t="s">
        <v>9</v>
      </c>
      <c r="C36" s="13"/>
      <c r="D36" s="64">
        <f>SUM(D37)</f>
        <v>487000</v>
      </c>
      <c r="E36" s="49"/>
    </row>
    <row r="37" spans="1:5" ht="31.5">
      <c r="A37" s="2" t="s">
        <v>283</v>
      </c>
      <c r="B37" s="6"/>
      <c r="C37" s="13">
        <v>600</v>
      </c>
      <c r="D37" s="64">
        <v>487000</v>
      </c>
      <c r="E37" s="49"/>
    </row>
    <row r="38" spans="1:5" ht="23.25" customHeight="1">
      <c r="A38" s="5" t="s">
        <v>440</v>
      </c>
      <c r="B38" s="6" t="s">
        <v>10</v>
      </c>
      <c r="C38" s="13"/>
      <c r="D38" s="64">
        <f>D40+D41+D39</f>
        <v>206234.07</v>
      </c>
      <c r="E38" s="49"/>
    </row>
    <row r="39" spans="1:5" ht="23.25" customHeight="1">
      <c r="A39" s="2" t="s">
        <v>284</v>
      </c>
      <c r="B39" s="6"/>
      <c r="C39" s="13">
        <v>200</v>
      </c>
      <c r="D39" s="64">
        <v>247.48</v>
      </c>
      <c r="E39" s="49"/>
    </row>
    <row r="40" spans="1:5" ht="28.5" customHeight="1">
      <c r="A40" s="2" t="s">
        <v>293</v>
      </c>
      <c r="B40" s="6"/>
      <c r="C40" s="13">
        <v>300</v>
      </c>
      <c r="D40" s="64">
        <v>84486.59</v>
      </c>
      <c r="E40" s="49"/>
    </row>
    <row r="41" spans="1:5" ht="44.25" customHeight="1">
      <c r="A41" s="2" t="s">
        <v>283</v>
      </c>
      <c r="B41" s="6"/>
      <c r="C41" s="13">
        <v>600</v>
      </c>
      <c r="D41" s="64">
        <v>121500</v>
      </c>
      <c r="E41" s="49"/>
    </row>
    <row r="42" spans="1:5" ht="31.5">
      <c r="A42" s="5" t="s">
        <v>441</v>
      </c>
      <c r="B42" s="6" t="s">
        <v>11</v>
      </c>
      <c r="C42" s="13"/>
      <c r="D42" s="64">
        <f>SUM(D43)</f>
        <v>62000</v>
      </c>
      <c r="E42" s="49"/>
    </row>
    <row r="43" spans="1:5" ht="31.5">
      <c r="A43" s="2" t="s">
        <v>283</v>
      </c>
      <c r="B43" s="6"/>
      <c r="C43" s="13">
        <v>600</v>
      </c>
      <c r="D43" s="64">
        <v>62000</v>
      </c>
      <c r="E43" s="49"/>
    </row>
    <row r="44" spans="1:5">
      <c r="A44" s="5" t="s">
        <v>442</v>
      </c>
      <c r="B44" s="6" t="s">
        <v>12</v>
      </c>
      <c r="C44" s="13"/>
      <c r="D44" s="64">
        <f>D45</f>
        <v>80287000</v>
      </c>
      <c r="E44" s="49"/>
    </row>
    <row r="45" spans="1:5" ht="31.5">
      <c r="A45" s="2" t="s">
        <v>283</v>
      </c>
      <c r="B45" s="6"/>
      <c r="C45" s="13">
        <v>600</v>
      </c>
      <c r="D45" s="64">
        <v>80287000</v>
      </c>
      <c r="E45" s="49"/>
    </row>
    <row r="46" spans="1:5" ht="31.5">
      <c r="A46" s="5" t="s">
        <v>443</v>
      </c>
      <c r="B46" s="6" t="s">
        <v>13</v>
      </c>
      <c r="C46" s="13"/>
      <c r="D46" s="64">
        <f>D47</f>
        <v>4383000</v>
      </c>
      <c r="E46" s="49"/>
    </row>
    <row r="47" spans="1:5" ht="31.5">
      <c r="A47" s="2" t="s">
        <v>283</v>
      </c>
      <c r="B47" s="6"/>
      <c r="C47" s="13">
        <v>600</v>
      </c>
      <c r="D47" s="64">
        <v>4383000</v>
      </c>
      <c r="E47" s="49"/>
    </row>
    <row r="48" spans="1:5">
      <c r="A48" s="5" t="s">
        <v>444</v>
      </c>
      <c r="B48" s="6" t="s">
        <v>14</v>
      </c>
      <c r="C48" s="13"/>
      <c r="D48" s="64">
        <f>D49+D50</f>
        <v>429494</v>
      </c>
      <c r="E48" s="49"/>
    </row>
    <row r="49" spans="1:5" ht="47.25">
      <c r="A49" s="2" t="s">
        <v>285</v>
      </c>
      <c r="B49" s="6"/>
      <c r="C49" s="13">
        <v>100</v>
      </c>
      <c r="D49" s="64">
        <v>355000</v>
      </c>
      <c r="E49" s="49"/>
    </row>
    <row r="50" spans="1:5">
      <c r="A50" s="2" t="s">
        <v>284</v>
      </c>
      <c r="B50" s="6"/>
      <c r="C50" s="13">
        <v>200</v>
      </c>
      <c r="D50" s="64">
        <v>74494</v>
      </c>
      <c r="E50" s="49"/>
    </row>
    <row r="51" spans="1:5" ht="31.5">
      <c r="A51" s="77" t="s">
        <v>445</v>
      </c>
      <c r="B51" s="6" t="s">
        <v>396</v>
      </c>
      <c r="C51" s="36"/>
      <c r="D51" s="64">
        <f>D52</f>
        <v>134048.84</v>
      </c>
      <c r="E51" s="49"/>
    </row>
    <row r="52" spans="1:5" ht="31.5">
      <c r="A52" s="77" t="s">
        <v>283</v>
      </c>
      <c r="B52" s="78"/>
      <c r="C52" s="36">
        <v>600</v>
      </c>
      <c r="D52" s="64">
        <v>134048.84</v>
      </c>
      <c r="E52" s="49"/>
    </row>
    <row r="53" spans="1:5" ht="31.5">
      <c r="A53" s="5" t="s">
        <v>446</v>
      </c>
      <c r="B53" s="6" t="s">
        <v>15</v>
      </c>
      <c r="C53" s="13"/>
      <c r="D53" s="64">
        <f>D54</f>
        <v>18217000</v>
      </c>
      <c r="E53" s="49"/>
    </row>
    <row r="54" spans="1:5" ht="31.5">
      <c r="A54" s="2" t="s">
        <v>283</v>
      </c>
      <c r="B54" s="6"/>
      <c r="C54" s="13">
        <v>600</v>
      </c>
      <c r="D54" s="64">
        <v>18217000</v>
      </c>
      <c r="E54" s="49"/>
    </row>
    <row r="55" spans="1:5">
      <c r="A55" s="5" t="s">
        <v>447</v>
      </c>
      <c r="B55" s="6" t="s">
        <v>306</v>
      </c>
      <c r="C55" s="13"/>
      <c r="D55" s="64">
        <f>D56</f>
        <v>4478000</v>
      </c>
      <c r="E55" s="49"/>
    </row>
    <row r="56" spans="1:5" ht="36" customHeight="1">
      <c r="A56" s="2" t="s">
        <v>283</v>
      </c>
      <c r="B56" s="6"/>
      <c r="C56" s="13">
        <v>600</v>
      </c>
      <c r="D56" s="64">
        <v>4478000</v>
      </c>
      <c r="E56" s="49"/>
    </row>
    <row r="57" spans="1:5" ht="94.5" hidden="1">
      <c r="A57" s="5" t="s">
        <v>196</v>
      </c>
      <c r="B57" s="6" t="s">
        <v>3</v>
      </c>
      <c r="C57" s="13"/>
      <c r="D57" s="64"/>
      <c r="E57" s="49"/>
    </row>
    <row r="58" spans="1:5" ht="2.25" hidden="1" customHeight="1">
      <c r="A58" s="5" t="s">
        <v>197</v>
      </c>
      <c r="B58" s="6" t="s">
        <v>4</v>
      </c>
      <c r="C58" s="13"/>
      <c r="D58" s="64"/>
      <c r="E58" s="49"/>
    </row>
    <row r="59" spans="1:5" ht="48.75" customHeight="1">
      <c r="A59" s="5" t="s">
        <v>390</v>
      </c>
      <c r="B59" s="6" t="s">
        <v>389</v>
      </c>
      <c r="C59" s="13"/>
      <c r="D59" s="64">
        <f>D60</f>
        <v>75003</v>
      </c>
      <c r="E59" s="49"/>
    </row>
    <row r="60" spans="1:5" ht="30.75" customHeight="1">
      <c r="A60" s="2" t="s">
        <v>283</v>
      </c>
      <c r="B60" s="6"/>
      <c r="C60" s="13">
        <v>600</v>
      </c>
      <c r="D60" s="64">
        <v>75003</v>
      </c>
      <c r="E60" s="49"/>
    </row>
    <row r="61" spans="1:5" ht="32.25" customHeight="1">
      <c r="A61" s="18" t="s">
        <v>99</v>
      </c>
      <c r="B61" s="19" t="s">
        <v>16</v>
      </c>
      <c r="C61" s="20"/>
      <c r="D61" s="66">
        <f>D62+D63+D65+D68+D70+D66+D71</f>
        <v>3552837.74</v>
      </c>
      <c r="E61" s="49"/>
    </row>
    <row r="62" spans="1:5" ht="1.5" hidden="1" customHeight="1">
      <c r="A62" s="4" t="s">
        <v>199</v>
      </c>
      <c r="B62" s="60" t="s">
        <v>236</v>
      </c>
      <c r="C62" s="13"/>
      <c r="D62" s="64"/>
      <c r="E62" s="49"/>
    </row>
    <row r="63" spans="1:5" ht="31.5">
      <c r="A63" s="4" t="s">
        <v>448</v>
      </c>
      <c r="B63" s="60" t="s">
        <v>237</v>
      </c>
      <c r="C63" s="13"/>
      <c r="D63" s="64">
        <f>D64</f>
        <v>1173380.74</v>
      </c>
      <c r="E63" s="49"/>
    </row>
    <row r="64" spans="1:5" ht="18.95" customHeight="1">
      <c r="A64" s="2" t="s">
        <v>283</v>
      </c>
      <c r="B64" s="60"/>
      <c r="C64" s="13">
        <v>600</v>
      </c>
      <c r="D64" s="64">
        <v>1173380.74</v>
      </c>
      <c r="E64" s="49"/>
    </row>
    <row r="65" spans="1:5" ht="71.25" hidden="1" customHeight="1">
      <c r="A65" s="4" t="s">
        <v>200</v>
      </c>
      <c r="B65" s="61" t="s">
        <v>276</v>
      </c>
      <c r="C65" s="13"/>
      <c r="D65" s="64"/>
      <c r="E65" s="49"/>
    </row>
    <row r="66" spans="1:5" ht="36" customHeight="1">
      <c r="A66" s="5" t="s">
        <v>449</v>
      </c>
      <c r="B66" s="62" t="s">
        <v>276</v>
      </c>
      <c r="C66" s="13"/>
      <c r="D66" s="64">
        <f>D67</f>
        <v>95000</v>
      </c>
      <c r="E66" s="49"/>
    </row>
    <row r="67" spans="1:5" ht="21.6" customHeight="1">
      <c r="A67" s="2" t="s">
        <v>283</v>
      </c>
      <c r="B67" s="62"/>
      <c r="C67" s="13">
        <v>600</v>
      </c>
      <c r="D67" s="64">
        <v>95000</v>
      </c>
      <c r="E67" s="49"/>
    </row>
    <row r="68" spans="1:5" ht="31.5">
      <c r="A68" s="5" t="s">
        <v>450</v>
      </c>
      <c r="B68" s="6" t="s">
        <v>238</v>
      </c>
      <c r="C68" s="13"/>
      <c r="D68" s="64">
        <f>D69</f>
        <v>2192029</v>
      </c>
      <c r="E68" s="49"/>
    </row>
    <row r="69" spans="1:5" ht="19.5" customHeight="1">
      <c r="A69" s="2" t="s">
        <v>283</v>
      </c>
      <c r="B69" s="6"/>
      <c r="C69" s="13">
        <v>600</v>
      </c>
      <c r="D69" s="67">
        <v>2192029</v>
      </c>
      <c r="E69" s="50"/>
    </row>
    <row r="70" spans="1:5" ht="63" hidden="1">
      <c r="A70" s="5" t="s">
        <v>201</v>
      </c>
      <c r="B70" s="6" t="s">
        <v>239</v>
      </c>
      <c r="C70" s="13"/>
      <c r="D70" s="64"/>
      <c r="E70" s="49"/>
    </row>
    <row r="71" spans="1:5" ht="23.25" customHeight="1">
      <c r="A71" s="5" t="s">
        <v>347</v>
      </c>
      <c r="B71" s="6" t="s">
        <v>239</v>
      </c>
      <c r="C71" s="13"/>
      <c r="D71" s="64">
        <f>D72</f>
        <v>92428</v>
      </c>
      <c r="E71" s="49"/>
    </row>
    <row r="72" spans="1:5" ht="31.5">
      <c r="A72" s="2" t="s">
        <v>283</v>
      </c>
      <c r="B72" s="6"/>
      <c r="C72" s="13">
        <v>600</v>
      </c>
      <c r="D72" s="64">
        <v>92428</v>
      </c>
      <c r="E72" s="49"/>
    </row>
    <row r="73" spans="1:5" ht="33.75" customHeight="1">
      <c r="A73" s="18" t="s">
        <v>226</v>
      </c>
      <c r="B73" s="19" t="s">
        <v>240</v>
      </c>
      <c r="C73" s="20"/>
      <c r="D73" s="66">
        <f>D74+D76</f>
        <v>88900</v>
      </c>
      <c r="E73" s="49"/>
    </row>
    <row r="74" spans="1:5" ht="26.25" customHeight="1">
      <c r="A74" s="4" t="s">
        <v>451</v>
      </c>
      <c r="B74" s="60" t="s">
        <v>198</v>
      </c>
      <c r="C74" s="13"/>
      <c r="D74" s="64">
        <f>D75</f>
        <v>8900</v>
      </c>
      <c r="E74" s="49"/>
    </row>
    <row r="75" spans="1:5" ht="24" customHeight="1">
      <c r="A75" s="2" t="s">
        <v>284</v>
      </c>
      <c r="B75" s="60"/>
      <c r="C75" s="13">
        <v>200</v>
      </c>
      <c r="D75" s="64">
        <v>8900</v>
      </c>
      <c r="E75" s="49"/>
    </row>
    <row r="76" spans="1:5" ht="26.25" customHeight="1">
      <c r="A76" s="5" t="s">
        <v>452</v>
      </c>
      <c r="B76" s="6" t="s">
        <v>119</v>
      </c>
      <c r="C76" s="13"/>
      <c r="D76" s="64">
        <f>D77</f>
        <v>80000</v>
      </c>
      <c r="E76" s="49"/>
    </row>
    <row r="77" spans="1:5" ht="28.5" customHeight="1">
      <c r="A77" s="2" t="s">
        <v>284</v>
      </c>
      <c r="B77" s="6"/>
      <c r="C77" s="13">
        <v>200</v>
      </c>
      <c r="D77" s="64">
        <v>80000</v>
      </c>
      <c r="E77" s="49"/>
    </row>
    <row r="78" spans="1:5" ht="37.5">
      <c r="A78" s="16" t="s">
        <v>94</v>
      </c>
      <c r="B78" s="17" t="s">
        <v>17</v>
      </c>
      <c r="C78" s="13"/>
      <c r="D78" s="42">
        <f>D79+D141+D156+D182</f>
        <v>108932921.75</v>
      </c>
      <c r="E78" s="49"/>
    </row>
    <row r="79" spans="1:5" ht="31.5">
      <c r="A79" s="18" t="s">
        <v>96</v>
      </c>
      <c r="B79" s="19" t="s">
        <v>18</v>
      </c>
      <c r="C79" s="13"/>
      <c r="D79" s="64">
        <f>SUM(D80+D83+D85+D88+D93+D97+D103+D106+D109+D112+D117+D120+D123+D125+D128+D132+D135+D100)</f>
        <v>105838380.75</v>
      </c>
      <c r="E79" s="49"/>
    </row>
    <row r="80" spans="1:5">
      <c r="A80" s="4" t="s">
        <v>453</v>
      </c>
      <c r="B80" s="6" t="s">
        <v>148</v>
      </c>
      <c r="C80" s="13"/>
      <c r="D80" s="64">
        <f>D81+D82</f>
        <v>1786290.5599999998</v>
      </c>
      <c r="E80" s="49"/>
    </row>
    <row r="81" spans="1:5" ht="18" customHeight="1">
      <c r="A81" s="2" t="s">
        <v>284</v>
      </c>
      <c r="B81" s="6"/>
      <c r="C81" s="13">
        <v>200</v>
      </c>
      <c r="D81" s="64">
        <v>26398.41</v>
      </c>
      <c r="E81" s="49"/>
    </row>
    <row r="82" spans="1:5" ht="16.5" customHeight="1">
      <c r="A82" s="2" t="s">
        <v>293</v>
      </c>
      <c r="B82" s="6"/>
      <c r="C82" s="13">
        <v>300</v>
      </c>
      <c r="D82" s="64">
        <v>1759892.15</v>
      </c>
      <c r="E82" s="49"/>
    </row>
    <row r="83" spans="1:5" ht="33" customHeight="1">
      <c r="A83" s="5" t="s">
        <v>511</v>
      </c>
      <c r="B83" s="6" t="s">
        <v>149</v>
      </c>
      <c r="C83" s="13"/>
      <c r="D83" s="64">
        <f>D84</f>
        <v>5000</v>
      </c>
      <c r="E83" s="49"/>
    </row>
    <row r="84" spans="1:5" ht="27.75" customHeight="1">
      <c r="A84" s="2" t="s">
        <v>284</v>
      </c>
      <c r="B84" s="6"/>
      <c r="C84" s="13">
        <v>200</v>
      </c>
      <c r="D84" s="64">
        <v>5000</v>
      </c>
      <c r="E84" s="49"/>
    </row>
    <row r="85" spans="1:5" ht="24.75" customHeight="1">
      <c r="A85" s="4" t="s">
        <v>454</v>
      </c>
      <c r="B85" s="6" t="s">
        <v>168</v>
      </c>
      <c r="C85" s="13"/>
      <c r="D85" s="64">
        <f>D86</f>
        <v>45326.3</v>
      </c>
      <c r="E85" s="49"/>
    </row>
    <row r="86" spans="1:5" ht="21.75" customHeight="1">
      <c r="A86" s="2" t="s">
        <v>284</v>
      </c>
      <c r="B86" s="6"/>
      <c r="C86" s="36">
        <v>200</v>
      </c>
      <c r="D86" s="64">
        <v>45326.3</v>
      </c>
      <c r="E86" s="49"/>
    </row>
    <row r="87" spans="1:5" ht="94.5" hidden="1">
      <c r="A87" s="5" t="s">
        <v>202</v>
      </c>
      <c r="B87" s="6" t="s">
        <v>19</v>
      </c>
      <c r="C87" s="13"/>
      <c r="D87" s="64"/>
      <c r="E87" s="49"/>
    </row>
    <row r="88" spans="1:5" ht="48" customHeight="1">
      <c r="A88" s="5" t="s">
        <v>455</v>
      </c>
      <c r="B88" s="6" t="s">
        <v>19</v>
      </c>
      <c r="C88" s="13"/>
      <c r="D88" s="64">
        <f>D89</f>
        <v>2074527</v>
      </c>
      <c r="E88" s="49"/>
    </row>
    <row r="89" spans="1:5" ht="26.25" customHeight="1">
      <c r="A89" s="2" t="s">
        <v>293</v>
      </c>
      <c r="B89" s="6"/>
      <c r="C89" s="13">
        <v>300</v>
      </c>
      <c r="D89" s="64">
        <v>2074527</v>
      </c>
      <c r="E89" s="49"/>
    </row>
    <row r="90" spans="1:5" ht="0.75" hidden="1" customHeight="1">
      <c r="A90" s="5"/>
      <c r="B90" s="6"/>
      <c r="C90" s="13"/>
      <c r="D90" s="64">
        <f>D91+D92</f>
        <v>0</v>
      </c>
      <c r="E90" s="49"/>
    </row>
    <row r="91" spans="1:5" hidden="1">
      <c r="A91" s="2"/>
      <c r="B91" s="6"/>
      <c r="C91" s="13"/>
      <c r="D91" s="64"/>
      <c r="E91" s="49"/>
    </row>
    <row r="92" spans="1:5" hidden="1">
      <c r="A92" s="2"/>
      <c r="B92" s="6"/>
      <c r="C92" s="13"/>
      <c r="D92" s="64"/>
      <c r="E92" s="49"/>
    </row>
    <row r="93" spans="1:5" ht="47.25">
      <c r="A93" s="5" t="s">
        <v>456</v>
      </c>
      <c r="B93" s="6" t="s">
        <v>20</v>
      </c>
      <c r="C93" s="13"/>
      <c r="D93" s="64">
        <f>D94+D95</f>
        <v>1848083.53</v>
      </c>
      <c r="E93" s="49"/>
    </row>
    <row r="94" spans="1:5">
      <c r="A94" s="2" t="s">
        <v>284</v>
      </c>
      <c r="B94" s="6"/>
      <c r="C94" s="13">
        <v>200</v>
      </c>
      <c r="D94" s="64">
        <v>27311.59</v>
      </c>
      <c r="E94" s="49"/>
    </row>
    <row r="95" spans="1:5" ht="15" customHeight="1">
      <c r="A95" s="2" t="s">
        <v>293</v>
      </c>
      <c r="B95" s="6"/>
      <c r="C95" s="13">
        <v>300</v>
      </c>
      <c r="D95" s="64">
        <v>1820771.94</v>
      </c>
      <c r="E95" s="49"/>
    </row>
    <row r="96" spans="1:5" ht="78.75" hidden="1">
      <c r="A96" s="5" t="s">
        <v>203</v>
      </c>
      <c r="B96" s="6" t="s">
        <v>21</v>
      </c>
      <c r="C96" s="13"/>
      <c r="D96" s="64"/>
      <c r="E96" s="49"/>
    </row>
    <row r="97" spans="1:5" ht="31.5">
      <c r="A97" s="5" t="s">
        <v>457</v>
      </c>
      <c r="B97" s="6" t="s">
        <v>22</v>
      </c>
      <c r="C97" s="13"/>
      <c r="D97" s="64">
        <f>D98+D99</f>
        <v>6700000</v>
      </c>
      <c r="E97" s="49"/>
    </row>
    <row r="98" spans="1:5">
      <c r="A98" s="2" t="s">
        <v>284</v>
      </c>
      <c r="B98" s="6"/>
      <c r="C98" s="13">
        <v>200</v>
      </c>
      <c r="D98" s="64">
        <v>101316.71</v>
      </c>
      <c r="E98" s="49"/>
    </row>
    <row r="99" spans="1:5" ht="19.5" customHeight="1">
      <c r="A99" s="2" t="s">
        <v>293</v>
      </c>
      <c r="B99" s="6"/>
      <c r="C99" s="13">
        <v>300</v>
      </c>
      <c r="D99" s="64">
        <v>6598683.29</v>
      </c>
      <c r="E99" s="49"/>
    </row>
    <row r="100" spans="1:5" ht="54.75" customHeight="1">
      <c r="A100" s="5" t="s">
        <v>458</v>
      </c>
      <c r="B100" s="6" t="s">
        <v>23</v>
      </c>
      <c r="C100" s="13"/>
      <c r="D100" s="64">
        <f>D102</f>
        <v>56270</v>
      </c>
      <c r="E100" s="49"/>
    </row>
    <row r="101" spans="1:5" ht="42" hidden="1" customHeight="1">
      <c r="A101" s="5" t="s">
        <v>204</v>
      </c>
      <c r="B101" s="6" t="s">
        <v>28</v>
      </c>
      <c r="C101" s="13"/>
      <c r="D101" s="64"/>
      <c r="E101" s="49"/>
    </row>
    <row r="102" spans="1:5" ht="25.5" customHeight="1">
      <c r="A102" s="2" t="s">
        <v>293</v>
      </c>
      <c r="B102" s="6"/>
      <c r="C102" s="13">
        <v>300</v>
      </c>
      <c r="D102" s="64">
        <v>56270</v>
      </c>
      <c r="E102" s="49"/>
    </row>
    <row r="103" spans="1:5" ht="50.25" customHeight="1">
      <c r="A103" s="2" t="s">
        <v>348</v>
      </c>
      <c r="B103" s="6" t="s">
        <v>245</v>
      </c>
      <c r="C103" s="13"/>
      <c r="D103" s="64">
        <f>D104+D105</f>
        <v>3771562.92</v>
      </c>
      <c r="E103" s="49"/>
    </row>
    <row r="104" spans="1:5" ht="16.5" customHeight="1">
      <c r="A104" s="2" t="s">
        <v>284</v>
      </c>
      <c r="B104" s="6"/>
      <c r="C104" s="13">
        <v>200</v>
      </c>
      <c r="D104" s="64">
        <v>16575.89</v>
      </c>
      <c r="E104" s="49"/>
    </row>
    <row r="105" spans="1:5" ht="16.5" customHeight="1">
      <c r="A105" s="2" t="s">
        <v>293</v>
      </c>
      <c r="B105" s="6"/>
      <c r="C105" s="13">
        <v>300</v>
      </c>
      <c r="D105" s="64">
        <v>3754987.03</v>
      </c>
      <c r="E105" s="49"/>
    </row>
    <row r="106" spans="1:5" ht="48.75" customHeight="1">
      <c r="A106" s="5" t="s">
        <v>459</v>
      </c>
      <c r="B106" s="6" t="s">
        <v>246</v>
      </c>
      <c r="C106" s="13"/>
      <c r="D106" s="64">
        <f>D107+D108</f>
        <v>381040.38</v>
      </c>
      <c r="E106" s="49"/>
    </row>
    <row r="107" spans="1:5" ht="24" customHeight="1">
      <c r="A107" s="2" t="s">
        <v>284</v>
      </c>
      <c r="B107" s="6"/>
      <c r="C107" s="13">
        <v>200</v>
      </c>
      <c r="D107" s="64">
        <v>1499.7</v>
      </c>
      <c r="E107" s="49"/>
    </row>
    <row r="108" spans="1:5" ht="16.5" customHeight="1">
      <c r="A108" s="2" t="s">
        <v>293</v>
      </c>
      <c r="B108" s="6"/>
      <c r="C108" s="13">
        <v>300</v>
      </c>
      <c r="D108" s="64">
        <v>379540.68</v>
      </c>
      <c r="E108" s="49"/>
    </row>
    <row r="109" spans="1:5" ht="31.5">
      <c r="A109" s="5" t="s">
        <v>460</v>
      </c>
      <c r="B109" s="6" t="s">
        <v>24</v>
      </c>
      <c r="C109" s="13"/>
      <c r="D109" s="64">
        <f>D110+D111</f>
        <v>4564598.5299999993</v>
      </c>
      <c r="E109" s="49"/>
    </row>
    <row r="110" spans="1:5">
      <c r="A110" s="2" t="s">
        <v>284</v>
      </c>
      <c r="B110" s="6"/>
      <c r="C110" s="13">
        <v>200</v>
      </c>
      <c r="D110" s="64">
        <v>80795.64</v>
      </c>
      <c r="E110" s="49"/>
    </row>
    <row r="111" spans="1:5">
      <c r="A111" s="2" t="s">
        <v>293</v>
      </c>
      <c r="B111" s="6"/>
      <c r="C111" s="13">
        <v>300</v>
      </c>
      <c r="D111" s="64">
        <v>4483802.8899999997</v>
      </c>
      <c r="E111" s="49"/>
    </row>
    <row r="112" spans="1:5" ht="22.5" customHeight="1">
      <c r="A112" s="5" t="s">
        <v>461</v>
      </c>
      <c r="B112" s="6" t="s">
        <v>25</v>
      </c>
      <c r="C112" s="13"/>
      <c r="D112" s="64">
        <f>D113+D114</f>
        <v>4146475</v>
      </c>
      <c r="E112" s="49"/>
    </row>
    <row r="113" spans="1:5" ht="30.75" customHeight="1">
      <c r="A113" s="2" t="s">
        <v>284</v>
      </c>
      <c r="B113" s="6"/>
      <c r="C113" s="13">
        <v>200</v>
      </c>
      <c r="D113" s="64">
        <v>69037.8</v>
      </c>
      <c r="E113" s="49"/>
    </row>
    <row r="114" spans="1:5" ht="15" customHeight="1">
      <c r="A114" s="2" t="s">
        <v>293</v>
      </c>
      <c r="B114" s="6"/>
      <c r="C114" s="13">
        <v>300</v>
      </c>
      <c r="D114" s="64">
        <v>4077437.2</v>
      </c>
      <c r="E114" s="49"/>
    </row>
    <row r="115" spans="1:5" ht="63" hidden="1">
      <c r="A115" s="5" t="s">
        <v>205</v>
      </c>
      <c r="B115" s="6" t="s">
        <v>26</v>
      </c>
      <c r="C115" s="13"/>
      <c r="D115" s="64"/>
      <c r="E115" s="49"/>
    </row>
    <row r="116" spans="1:5" ht="78.75" hidden="1">
      <c r="A116" s="5" t="s">
        <v>206</v>
      </c>
      <c r="B116" s="6" t="s">
        <v>27</v>
      </c>
      <c r="C116" s="13"/>
      <c r="D116" s="64"/>
      <c r="E116" s="49"/>
    </row>
    <row r="117" spans="1:5" ht="47.25">
      <c r="A117" s="5" t="s">
        <v>462</v>
      </c>
      <c r="B117" s="6" t="s">
        <v>28</v>
      </c>
      <c r="C117" s="13"/>
      <c r="D117" s="64">
        <f>D118+D119</f>
        <v>2381942</v>
      </c>
      <c r="E117" s="49"/>
    </row>
    <row r="118" spans="1:5">
      <c r="A118" s="2" t="s">
        <v>284</v>
      </c>
      <c r="B118" s="6"/>
      <c r="C118" s="13">
        <v>200</v>
      </c>
      <c r="D118" s="64">
        <v>69980</v>
      </c>
      <c r="E118" s="49"/>
    </row>
    <row r="119" spans="1:5">
      <c r="A119" s="2" t="s">
        <v>293</v>
      </c>
      <c r="B119" s="6"/>
      <c r="C119" s="13">
        <v>300</v>
      </c>
      <c r="D119" s="64">
        <v>2311962</v>
      </c>
      <c r="E119" s="49"/>
    </row>
    <row r="120" spans="1:5" ht="31.5">
      <c r="A120" s="5" t="s">
        <v>463</v>
      </c>
      <c r="B120" s="6" t="s">
        <v>29</v>
      </c>
      <c r="C120" s="13"/>
      <c r="D120" s="64">
        <f>D121+D122</f>
        <v>15900000</v>
      </c>
      <c r="E120" s="49"/>
    </row>
    <row r="121" spans="1:5">
      <c r="A121" s="2" t="s">
        <v>284</v>
      </c>
      <c r="B121" s="6"/>
      <c r="C121" s="13">
        <v>200</v>
      </c>
      <c r="D121" s="64">
        <v>260388.57</v>
      </c>
      <c r="E121" s="49"/>
    </row>
    <row r="122" spans="1:5">
      <c r="A122" s="2" t="s">
        <v>293</v>
      </c>
      <c r="B122" s="6"/>
      <c r="C122" s="13">
        <v>300</v>
      </c>
      <c r="D122" s="64">
        <v>15639611.43</v>
      </c>
      <c r="E122" s="49"/>
    </row>
    <row r="123" spans="1:5" ht="54" customHeight="1">
      <c r="A123" s="5" t="s">
        <v>464</v>
      </c>
      <c r="B123" s="6" t="s">
        <v>30</v>
      </c>
      <c r="C123" s="13"/>
      <c r="D123" s="64">
        <f>D124</f>
        <v>39450133</v>
      </c>
      <c r="E123" s="49"/>
    </row>
    <row r="124" spans="1:5" ht="21" customHeight="1">
      <c r="A124" s="2" t="s">
        <v>283</v>
      </c>
      <c r="B124" s="6"/>
      <c r="C124" s="13">
        <v>600</v>
      </c>
      <c r="D124" s="64">
        <v>39450133</v>
      </c>
      <c r="E124" s="49"/>
    </row>
    <row r="125" spans="1:5" ht="29.25" customHeight="1">
      <c r="A125" s="5" t="s">
        <v>465</v>
      </c>
      <c r="B125" s="6" t="s">
        <v>31</v>
      </c>
      <c r="C125" s="13"/>
      <c r="D125" s="64">
        <f>D126+D127</f>
        <v>9706237</v>
      </c>
      <c r="E125" s="49"/>
    </row>
    <row r="126" spans="1:5">
      <c r="A126" s="2" t="s">
        <v>284</v>
      </c>
      <c r="B126" s="6"/>
      <c r="C126" s="13">
        <v>200</v>
      </c>
      <c r="D126" s="64">
        <v>134061.54999999999</v>
      </c>
      <c r="E126" s="49"/>
    </row>
    <row r="127" spans="1:5">
      <c r="A127" s="2" t="s">
        <v>293</v>
      </c>
      <c r="B127" s="6"/>
      <c r="C127" s="13">
        <v>300</v>
      </c>
      <c r="D127" s="64">
        <v>9572175.4499999993</v>
      </c>
      <c r="E127" s="49"/>
    </row>
    <row r="128" spans="1:5" ht="31.5">
      <c r="A128" s="5" t="s">
        <v>466</v>
      </c>
      <c r="B128" s="6" t="s">
        <v>32</v>
      </c>
      <c r="C128" s="13"/>
      <c r="D128" s="64">
        <f>D129+D130+D131</f>
        <v>5352000</v>
      </c>
      <c r="E128" s="49"/>
    </row>
    <row r="129" spans="1:5" ht="47.25">
      <c r="A129" s="2" t="s">
        <v>285</v>
      </c>
      <c r="B129" s="6"/>
      <c r="C129" s="13">
        <v>100</v>
      </c>
      <c r="D129" s="64">
        <v>4436000</v>
      </c>
      <c r="E129" s="49"/>
    </row>
    <row r="130" spans="1:5">
      <c r="A130" s="2" t="s">
        <v>284</v>
      </c>
      <c r="B130" s="6"/>
      <c r="C130" s="13">
        <v>200</v>
      </c>
      <c r="D130" s="64">
        <v>909362</v>
      </c>
      <c r="E130" s="49"/>
    </row>
    <row r="131" spans="1:5">
      <c r="A131" s="2" t="s">
        <v>286</v>
      </c>
      <c r="B131" s="6"/>
      <c r="C131" s="13">
        <v>800</v>
      </c>
      <c r="D131" s="64">
        <v>6638</v>
      </c>
      <c r="E131" s="49"/>
    </row>
    <row r="132" spans="1:5" ht="26.25" customHeight="1">
      <c r="A132" s="5" t="s">
        <v>467</v>
      </c>
      <c r="B132" s="6" t="s">
        <v>33</v>
      </c>
      <c r="C132" s="13"/>
      <c r="D132" s="64">
        <f>D133+D134</f>
        <v>1607250.53</v>
      </c>
      <c r="E132" s="49"/>
    </row>
    <row r="133" spans="1:5" ht="23.25" customHeight="1">
      <c r="A133" s="2" t="s">
        <v>284</v>
      </c>
      <c r="B133" s="6"/>
      <c r="C133" s="13">
        <v>200</v>
      </c>
      <c r="D133" s="64">
        <v>36519.53</v>
      </c>
      <c r="E133" s="49"/>
    </row>
    <row r="134" spans="1:5">
      <c r="A134" s="2" t="s">
        <v>293</v>
      </c>
      <c r="B134" s="6"/>
      <c r="C134" s="13">
        <v>300</v>
      </c>
      <c r="D134" s="64">
        <v>1570731</v>
      </c>
      <c r="E134" s="49"/>
    </row>
    <row r="135" spans="1:5" ht="31.5">
      <c r="A135" s="5" t="s">
        <v>468</v>
      </c>
      <c r="B135" s="6" t="s">
        <v>34</v>
      </c>
      <c r="C135" s="13"/>
      <c r="D135" s="64">
        <f>D136+D137</f>
        <v>6061644</v>
      </c>
      <c r="E135" s="49"/>
    </row>
    <row r="136" spans="1:5">
      <c r="A136" s="2" t="s">
        <v>284</v>
      </c>
      <c r="B136" s="6"/>
      <c r="C136" s="13">
        <v>200</v>
      </c>
      <c r="D136" s="64">
        <v>31996.15</v>
      </c>
      <c r="E136" s="49"/>
    </row>
    <row r="137" spans="1:5" ht="20.25" customHeight="1">
      <c r="A137" s="2" t="s">
        <v>293</v>
      </c>
      <c r="B137" s="6"/>
      <c r="C137" s="13">
        <v>300</v>
      </c>
      <c r="D137" s="64">
        <v>6029647.8499999996</v>
      </c>
      <c r="E137" s="49"/>
    </row>
    <row r="138" spans="1:5" ht="0.75" hidden="1" customHeight="1">
      <c r="A138" s="5"/>
      <c r="B138" s="6"/>
      <c r="C138" s="13"/>
      <c r="D138" s="64"/>
      <c r="E138" s="49"/>
    </row>
    <row r="139" spans="1:5" hidden="1">
      <c r="A139" s="2"/>
      <c r="B139" s="6"/>
      <c r="C139" s="13"/>
      <c r="D139" s="64"/>
      <c r="E139" s="49"/>
    </row>
    <row r="140" spans="1:5" hidden="1">
      <c r="A140" s="2"/>
      <c r="B140" s="6"/>
      <c r="C140" s="13"/>
      <c r="D140" s="64"/>
      <c r="E140" s="49"/>
    </row>
    <row r="141" spans="1:5" ht="39.75" customHeight="1">
      <c r="A141" s="18" t="s">
        <v>231</v>
      </c>
      <c r="B141" s="19" t="s">
        <v>35</v>
      </c>
      <c r="C141" s="13"/>
      <c r="D141" s="64">
        <f>D142+D144+D149+D152+D154+D146</f>
        <v>650985</v>
      </c>
      <c r="E141" s="49"/>
    </row>
    <row r="142" spans="1:5" ht="24" customHeight="1">
      <c r="A142" s="5" t="s">
        <v>469</v>
      </c>
      <c r="B142" s="6" t="s">
        <v>258</v>
      </c>
      <c r="C142" s="13"/>
      <c r="D142" s="64">
        <f>D143</f>
        <v>4876</v>
      </c>
      <c r="E142" s="49"/>
    </row>
    <row r="143" spans="1:5" ht="33" customHeight="1">
      <c r="A143" s="2" t="s">
        <v>283</v>
      </c>
      <c r="B143" s="6"/>
      <c r="C143" s="13">
        <v>600</v>
      </c>
      <c r="D143" s="64">
        <v>4876</v>
      </c>
      <c r="E143" s="49"/>
    </row>
    <row r="144" spans="1:5" ht="37.5" customHeight="1">
      <c r="A144" s="5" t="s">
        <v>470</v>
      </c>
      <c r="B144" s="6" t="s">
        <v>279</v>
      </c>
      <c r="C144" s="13"/>
      <c r="D144" s="64">
        <f>D145</f>
        <v>2224</v>
      </c>
      <c r="E144" s="49"/>
    </row>
    <row r="145" spans="1:5" ht="36" customHeight="1">
      <c r="A145" s="2" t="s">
        <v>283</v>
      </c>
      <c r="B145" s="6"/>
      <c r="C145" s="13">
        <v>600</v>
      </c>
      <c r="D145" s="64">
        <v>2224</v>
      </c>
      <c r="E145" s="49"/>
    </row>
    <row r="146" spans="1:5" ht="51" customHeight="1">
      <c r="A146" s="2" t="s">
        <v>402</v>
      </c>
      <c r="B146" s="6" t="s">
        <v>403</v>
      </c>
      <c r="C146" s="13"/>
      <c r="D146" s="64">
        <f>SUM(D147+D148)</f>
        <v>80000</v>
      </c>
      <c r="E146" s="49"/>
    </row>
    <row r="147" spans="1:5" ht="26.25" customHeight="1">
      <c r="A147" s="2" t="s">
        <v>284</v>
      </c>
      <c r="B147" s="6"/>
      <c r="C147" s="13">
        <v>200</v>
      </c>
      <c r="D147" s="64">
        <v>725.58</v>
      </c>
      <c r="E147" s="49"/>
    </row>
    <row r="148" spans="1:5" ht="26.25" customHeight="1">
      <c r="A148" s="2" t="s">
        <v>293</v>
      </c>
      <c r="B148" s="6"/>
      <c r="C148" s="13">
        <v>300</v>
      </c>
      <c r="D148" s="64">
        <v>79274.42</v>
      </c>
      <c r="E148" s="49"/>
    </row>
    <row r="149" spans="1:5" ht="51.75" customHeight="1">
      <c r="A149" s="5" t="s">
        <v>361</v>
      </c>
      <c r="B149" s="6" t="s">
        <v>311</v>
      </c>
      <c r="C149" s="14"/>
      <c r="D149" s="64">
        <f>D150+D151</f>
        <v>500000</v>
      </c>
      <c r="E149" s="49"/>
    </row>
    <row r="150" spans="1:5" ht="21" customHeight="1">
      <c r="A150" s="2" t="s">
        <v>284</v>
      </c>
      <c r="B150" s="6"/>
      <c r="C150" s="14">
        <v>200</v>
      </c>
      <c r="D150" s="64">
        <v>5700.36</v>
      </c>
      <c r="E150" s="49"/>
    </row>
    <row r="151" spans="1:5" ht="26.25" customHeight="1">
      <c r="A151" s="2" t="s">
        <v>293</v>
      </c>
      <c r="B151" s="6"/>
      <c r="C151" s="13">
        <v>300</v>
      </c>
      <c r="D151" s="64">
        <v>494299.64</v>
      </c>
      <c r="E151" s="49"/>
    </row>
    <row r="152" spans="1:5" ht="25.5" customHeight="1">
      <c r="A152" s="5" t="s">
        <v>471</v>
      </c>
      <c r="B152" s="6" t="s">
        <v>36</v>
      </c>
      <c r="C152" s="13"/>
      <c r="D152" s="64">
        <f>D153</f>
        <v>43885</v>
      </c>
      <c r="E152" s="49"/>
    </row>
    <row r="153" spans="1:5" ht="31.5" customHeight="1">
      <c r="A153" s="2" t="s">
        <v>283</v>
      </c>
      <c r="B153" s="6"/>
      <c r="C153" s="13">
        <v>600</v>
      </c>
      <c r="D153" s="64">
        <v>43885</v>
      </c>
      <c r="E153" s="49"/>
    </row>
    <row r="154" spans="1:5" ht="31.5" customHeight="1">
      <c r="A154" s="5" t="s">
        <v>472</v>
      </c>
      <c r="B154" s="6" t="s">
        <v>37</v>
      </c>
      <c r="C154" s="13"/>
      <c r="D154" s="64">
        <f>D155</f>
        <v>20000</v>
      </c>
      <c r="E154" s="49"/>
    </row>
    <row r="155" spans="1:5" ht="31.5" customHeight="1">
      <c r="A155" s="2" t="s">
        <v>283</v>
      </c>
      <c r="B155" s="6"/>
      <c r="C155" s="13">
        <v>600</v>
      </c>
      <c r="D155" s="64">
        <v>20000</v>
      </c>
      <c r="E155" s="49"/>
    </row>
    <row r="156" spans="1:5" ht="27" customHeight="1">
      <c r="A156" s="18" t="s">
        <v>97</v>
      </c>
      <c r="B156" s="19" t="s">
        <v>38</v>
      </c>
      <c r="C156" s="13"/>
      <c r="D156" s="64">
        <f>D157+D161+D164+D166+D167+D169+D173+D176+D178+D179</f>
        <v>2388556</v>
      </c>
      <c r="E156" s="49"/>
    </row>
    <row r="157" spans="1:5" ht="24" customHeight="1">
      <c r="A157" s="4" t="s">
        <v>473</v>
      </c>
      <c r="B157" s="6" t="s">
        <v>150</v>
      </c>
      <c r="C157" s="13"/>
      <c r="D157" s="64">
        <f>D158+D159+D160</f>
        <v>14334</v>
      </c>
      <c r="E157" s="49"/>
    </row>
    <row r="158" spans="1:5" ht="23.25" customHeight="1">
      <c r="A158" s="2" t="s">
        <v>284</v>
      </c>
      <c r="B158" s="6"/>
      <c r="C158" s="13">
        <v>200</v>
      </c>
      <c r="D158" s="64">
        <v>5434</v>
      </c>
      <c r="E158" s="49"/>
    </row>
    <row r="159" spans="1:5" hidden="1">
      <c r="A159" s="2" t="s">
        <v>293</v>
      </c>
      <c r="B159" s="6"/>
      <c r="C159" s="13">
        <v>300</v>
      </c>
      <c r="D159" s="64"/>
      <c r="E159" s="49"/>
    </row>
    <row r="160" spans="1:5" ht="31.5">
      <c r="A160" s="2" t="s">
        <v>283</v>
      </c>
      <c r="B160" s="6"/>
      <c r="C160" s="13">
        <v>600</v>
      </c>
      <c r="D160" s="64">
        <v>8900</v>
      </c>
      <c r="E160" s="49"/>
    </row>
    <row r="161" spans="1:5" ht="24" customHeight="1">
      <c r="A161" s="4" t="s">
        <v>474</v>
      </c>
      <c r="B161" s="6" t="s">
        <v>151</v>
      </c>
      <c r="C161" s="13"/>
      <c r="D161" s="64">
        <f>D162+D163</f>
        <v>26333</v>
      </c>
      <c r="E161" s="49"/>
    </row>
    <row r="162" spans="1:5" ht="21" customHeight="1">
      <c r="A162" s="2" t="s">
        <v>293</v>
      </c>
      <c r="B162" s="6"/>
      <c r="C162" s="13">
        <v>300</v>
      </c>
      <c r="D162" s="64">
        <v>22600</v>
      </c>
      <c r="E162" s="49"/>
    </row>
    <row r="163" spans="1:5" ht="22.5" customHeight="1">
      <c r="A163" s="2" t="s">
        <v>283</v>
      </c>
      <c r="B163" s="6"/>
      <c r="C163" s="13">
        <v>600</v>
      </c>
      <c r="D163" s="64">
        <v>3733</v>
      </c>
      <c r="E163" s="49"/>
    </row>
    <row r="164" spans="1:5" ht="31.5">
      <c r="A164" s="4" t="s">
        <v>475</v>
      </c>
      <c r="B164" s="6" t="s">
        <v>152</v>
      </c>
      <c r="C164" s="13"/>
      <c r="D164" s="64">
        <f>D165</f>
        <v>33889</v>
      </c>
      <c r="E164" s="49"/>
    </row>
    <row r="165" spans="1:5" ht="15" customHeight="1">
      <c r="A165" s="2" t="s">
        <v>283</v>
      </c>
      <c r="B165" s="6"/>
      <c r="C165" s="13">
        <v>600</v>
      </c>
      <c r="D165" s="64">
        <v>33889</v>
      </c>
      <c r="E165" s="49"/>
    </row>
    <row r="166" spans="1:5" ht="63" hidden="1">
      <c r="A166" s="4" t="s">
        <v>207</v>
      </c>
      <c r="B166" s="6" t="s">
        <v>169</v>
      </c>
      <c r="C166" s="13"/>
      <c r="D166" s="64"/>
      <c r="E166" s="49"/>
    </row>
    <row r="167" spans="1:5" ht="53.25" customHeight="1">
      <c r="A167" s="5" t="s">
        <v>510</v>
      </c>
      <c r="B167" s="6" t="s">
        <v>39</v>
      </c>
      <c r="C167" s="13"/>
      <c r="D167" s="64">
        <f>D168</f>
        <v>730000</v>
      </c>
      <c r="E167" s="49"/>
    </row>
    <row r="168" spans="1:5">
      <c r="A168" s="2" t="s">
        <v>293</v>
      </c>
      <c r="B168" s="6"/>
      <c r="C168" s="13">
        <v>300</v>
      </c>
      <c r="D168" s="64">
        <v>730000</v>
      </c>
      <c r="E168" s="49"/>
    </row>
    <row r="169" spans="1:5" ht="34.5" customHeight="1">
      <c r="A169" s="5" t="s">
        <v>476</v>
      </c>
      <c r="B169" s="6" t="s">
        <v>40</v>
      </c>
      <c r="C169" s="13"/>
      <c r="D169" s="64">
        <f>D170+D171+D172</f>
        <v>129000</v>
      </c>
      <c r="E169" s="49"/>
    </row>
    <row r="170" spans="1:5" ht="21" customHeight="1">
      <c r="A170" s="2" t="s">
        <v>284</v>
      </c>
      <c r="B170" s="6"/>
      <c r="C170" s="13">
        <v>200</v>
      </c>
      <c r="D170" s="64">
        <v>49000</v>
      </c>
      <c r="E170" s="49"/>
    </row>
    <row r="171" spans="1:5" hidden="1">
      <c r="A171" s="2" t="s">
        <v>293</v>
      </c>
      <c r="B171" s="6"/>
      <c r="C171" s="13">
        <v>300</v>
      </c>
      <c r="D171" s="64"/>
      <c r="E171" s="49"/>
    </row>
    <row r="172" spans="1:5" ht="31.5">
      <c r="A172" s="2" t="s">
        <v>283</v>
      </c>
      <c r="B172" s="6"/>
      <c r="C172" s="13">
        <v>600</v>
      </c>
      <c r="D172" s="64">
        <v>80000</v>
      </c>
      <c r="E172" s="49"/>
    </row>
    <row r="173" spans="1:5">
      <c r="A173" s="5" t="s">
        <v>477</v>
      </c>
      <c r="B173" s="6" t="s">
        <v>41</v>
      </c>
      <c r="C173" s="13"/>
      <c r="D173" s="64">
        <f>D174+D175</f>
        <v>237000</v>
      </c>
      <c r="E173" s="49"/>
    </row>
    <row r="174" spans="1:5" ht="25.5" customHeight="1">
      <c r="A174" s="2" t="s">
        <v>293</v>
      </c>
      <c r="B174" s="6"/>
      <c r="C174" s="13">
        <v>300</v>
      </c>
      <c r="D174" s="64">
        <v>137800</v>
      </c>
      <c r="E174" s="49"/>
    </row>
    <row r="175" spans="1:5" ht="31.5">
      <c r="A175" s="2" t="s">
        <v>283</v>
      </c>
      <c r="B175" s="6"/>
      <c r="C175" s="13">
        <v>600</v>
      </c>
      <c r="D175" s="64">
        <v>99200</v>
      </c>
      <c r="E175" s="49"/>
    </row>
    <row r="176" spans="1:5" ht="31.5">
      <c r="A176" s="5" t="s">
        <v>478</v>
      </c>
      <c r="B176" s="6" t="s">
        <v>42</v>
      </c>
      <c r="C176" s="13"/>
      <c r="D176" s="64">
        <f>D177</f>
        <v>305000</v>
      </c>
      <c r="E176" s="49"/>
    </row>
    <row r="177" spans="1:7" ht="31.5">
      <c r="A177" s="2" t="s">
        <v>283</v>
      </c>
      <c r="B177" s="6"/>
      <c r="C177" s="13">
        <v>600</v>
      </c>
      <c r="D177" s="64">
        <v>305000</v>
      </c>
      <c r="E177" s="49"/>
    </row>
    <row r="178" spans="1:7" ht="0.6" customHeight="1">
      <c r="A178" s="5" t="s">
        <v>208</v>
      </c>
      <c r="B178" s="6" t="s">
        <v>43</v>
      </c>
      <c r="C178" s="13"/>
      <c r="D178" s="64"/>
      <c r="E178" s="49"/>
    </row>
    <row r="179" spans="1:7" ht="55.5" customHeight="1">
      <c r="A179" s="5" t="s">
        <v>479</v>
      </c>
      <c r="B179" s="6" t="s">
        <v>44</v>
      </c>
      <c r="C179" s="13"/>
      <c r="D179" s="64">
        <f>D180+D181</f>
        <v>913000</v>
      </c>
      <c r="E179" s="49"/>
    </row>
    <row r="180" spans="1:7" ht="18.75" customHeight="1">
      <c r="A180" s="2" t="s">
        <v>293</v>
      </c>
      <c r="B180" s="6"/>
      <c r="C180" s="13">
        <v>300</v>
      </c>
      <c r="D180" s="64">
        <v>687500</v>
      </c>
      <c r="E180" s="49"/>
    </row>
    <row r="181" spans="1:7" ht="31.5">
      <c r="A181" s="2" t="s">
        <v>283</v>
      </c>
      <c r="B181" s="6"/>
      <c r="C181" s="13">
        <v>600</v>
      </c>
      <c r="D181" s="64">
        <v>225500</v>
      </c>
      <c r="E181" s="49"/>
    </row>
    <row r="182" spans="1:7" ht="29.25" customHeight="1">
      <c r="A182" s="18" t="s">
        <v>295</v>
      </c>
      <c r="B182" s="21" t="s">
        <v>290</v>
      </c>
      <c r="C182" s="12"/>
      <c r="D182" s="43">
        <f>D184+D183</f>
        <v>55000</v>
      </c>
      <c r="E182" s="49"/>
    </row>
    <row r="183" spans="1:7" hidden="1">
      <c r="A183" s="2" t="s">
        <v>284</v>
      </c>
      <c r="B183" s="6"/>
      <c r="C183" s="13"/>
      <c r="D183" s="43"/>
      <c r="E183" s="49"/>
    </row>
    <row r="184" spans="1:7" ht="35.25" customHeight="1">
      <c r="A184" s="4" t="s">
        <v>480</v>
      </c>
      <c r="B184" s="6" t="s">
        <v>291</v>
      </c>
      <c r="C184" s="13"/>
      <c r="D184" s="64">
        <f>D186+D187</f>
        <v>55000</v>
      </c>
      <c r="E184" s="49"/>
    </row>
    <row r="185" spans="1:7" ht="26.25" hidden="1" customHeight="1">
      <c r="A185" s="2" t="s">
        <v>284</v>
      </c>
      <c r="B185" s="8"/>
      <c r="C185" s="13">
        <v>200</v>
      </c>
      <c r="D185" s="64"/>
      <c r="E185" s="49"/>
    </row>
    <row r="186" spans="1:7" ht="23.25" customHeight="1">
      <c r="A186" s="2" t="s">
        <v>284</v>
      </c>
      <c r="B186" s="6"/>
      <c r="C186" s="13">
        <v>200</v>
      </c>
      <c r="D186" s="43">
        <v>5000</v>
      </c>
      <c r="E186" s="49"/>
    </row>
    <row r="187" spans="1:7" ht="32.25" customHeight="1">
      <c r="A187" s="2" t="s">
        <v>283</v>
      </c>
      <c r="B187" s="22"/>
      <c r="C187" s="13">
        <v>600</v>
      </c>
      <c r="D187" s="64">
        <v>50000</v>
      </c>
      <c r="E187" s="49"/>
    </row>
    <row r="188" spans="1:7" ht="36.75" customHeight="1">
      <c r="A188" s="16" t="s">
        <v>100</v>
      </c>
      <c r="B188" s="17" t="s">
        <v>281</v>
      </c>
      <c r="C188" s="13"/>
      <c r="D188" s="42">
        <f>D189</f>
        <v>997050.08000000007</v>
      </c>
      <c r="E188" s="49"/>
    </row>
    <row r="189" spans="1:7" ht="27.75" customHeight="1">
      <c r="A189" s="18" t="s">
        <v>95</v>
      </c>
      <c r="B189" s="21" t="s">
        <v>45</v>
      </c>
      <c r="C189" s="12"/>
      <c r="D189" s="43">
        <f>D190+D191+D193+D194+D195+D196+D201+D203+D199+D197</f>
        <v>997050.08000000007</v>
      </c>
      <c r="E189" s="49"/>
    </row>
    <row r="190" spans="1:7" ht="70.5" hidden="1" customHeight="1">
      <c r="A190" s="4" t="s">
        <v>209</v>
      </c>
      <c r="B190" s="6" t="s">
        <v>153</v>
      </c>
      <c r="C190" s="13"/>
      <c r="D190" s="64"/>
      <c r="E190" s="49"/>
    </row>
    <row r="191" spans="1:7" ht="30.75" customHeight="1">
      <c r="A191" s="4" t="s">
        <v>481</v>
      </c>
      <c r="B191" s="6" t="s">
        <v>154</v>
      </c>
      <c r="C191" s="13"/>
      <c r="D191" s="64">
        <f>D192</f>
        <v>99950.080000000002</v>
      </c>
      <c r="E191" s="49"/>
    </row>
    <row r="192" spans="1:7" ht="30.75" customHeight="1">
      <c r="A192" s="2" t="s">
        <v>283</v>
      </c>
      <c r="B192" s="6"/>
      <c r="C192" s="13">
        <v>600</v>
      </c>
      <c r="D192" s="64">
        <v>99950.080000000002</v>
      </c>
      <c r="E192" s="49"/>
      <c r="G192" s="37"/>
    </row>
    <row r="193" spans="1:5" ht="64.5" hidden="1" customHeight="1">
      <c r="A193" s="4" t="s">
        <v>210</v>
      </c>
      <c r="B193" s="6" t="s">
        <v>155</v>
      </c>
      <c r="C193" s="13"/>
      <c r="D193" s="64"/>
      <c r="E193" s="49"/>
    </row>
    <row r="194" spans="1:5" ht="47.25" hidden="1" customHeight="1">
      <c r="A194" s="5" t="s">
        <v>211</v>
      </c>
      <c r="B194" s="6" t="s">
        <v>46</v>
      </c>
      <c r="C194" s="13"/>
      <c r="D194" s="64"/>
      <c r="E194" s="49"/>
    </row>
    <row r="195" spans="1:5" ht="65.25" hidden="1" customHeight="1">
      <c r="A195" s="5" t="s">
        <v>212</v>
      </c>
      <c r="B195" s="6" t="s">
        <v>47</v>
      </c>
      <c r="C195" s="13"/>
      <c r="D195" s="64"/>
      <c r="E195" s="49"/>
    </row>
    <row r="196" spans="1:5" ht="51.75" hidden="1" customHeight="1">
      <c r="A196" s="5" t="s">
        <v>213</v>
      </c>
      <c r="B196" s="6" t="s">
        <v>48</v>
      </c>
      <c r="C196" s="13"/>
      <c r="D196" s="64"/>
      <c r="E196" s="49"/>
    </row>
    <row r="197" spans="1:5" ht="33.75" customHeight="1">
      <c r="A197" s="5" t="s">
        <v>371</v>
      </c>
      <c r="B197" s="6" t="s">
        <v>372</v>
      </c>
      <c r="C197" s="13"/>
      <c r="D197" s="64">
        <f>D198</f>
        <v>449050</v>
      </c>
      <c r="E197" s="49"/>
    </row>
    <row r="198" spans="1:5" ht="45.75" customHeight="1">
      <c r="A198" s="5" t="s">
        <v>373</v>
      </c>
      <c r="B198" s="6"/>
      <c r="C198" s="13">
        <v>600</v>
      </c>
      <c r="D198" s="64">
        <v>449050</v>
      </c>
      <c r="E198" s="49"/>
    </row>
    <row r="199" spans="1:5" ht="63" customHeight="1">
      <c r="A199" s="5" t="s">
        <v>336</v>
      </c>
      <c r="B199" s="6" t="s">
        <v>312</v>
      </c>
      <c r="C199" s="13"/>
      <c r="D199" s="64">
        <f>D200</f>
        <v>225050</v>
      </c>
      <c r="E199" s="49"/>
    </row>
    <row r="200" spans="1:5" ht="34.5" customHeight="1">
      <c r="A200" s="2" t="s">
        <v>283</v>
      </c>
      <c r="B200" s="6"/>
      <c r="C200" s="13">
        <v>600</v>
      </c>
      <c r="D200" s="64">
        <v>225050</v>
      </c>
      <c r="E200" s="49"/>
    </row>
    <row r="201" spans="1:5" ht="34.5" customHeight="1">
      <c r="A201" s="5" t="s">
        <v>375</v>
      </c>
      <c r="B201" s="6" t="s">
        <v>374</v>
      </c>
      <c r="C201" s="13"/>
      <c r="D201" s="64">
        <f>D202</f>
        <v>223000</v>
      </c>
      <c r="E201" s="49"/>
    </row>
    <row r="202" spans="1:5" ht="36" customHeight="1">
      <c r="A202" s="2" t="s">
        <v>283</v>
      </c>
      <c r="B202" s="6"/>
      <c r="C202" s="13">
        <v>600</v>
      </c>
      <c r="D202" s="64">
        <v>223000</v>
      </c>
      <c r="E202" s="49"/>
    </row>
    <row r="203" spans="1:5" ht="0.75" hidden="1" customHeight="1">
      <c r="A203" s="5" t="s">
        <v>214</v>
      </c>
      <c r="B203" s="6" t="s">
        <v>49</v>
      </c>
      <c r="C203" s="13"/>
      <c r="D203" s="64"/>
      <c r="E203" s="49"/>
    </row>
    <row r="204" spans="1:5" ht="36.75" customHeight="1">
      <c r="A204" s="23" t="s">
        <v>101</v>
      </c>
      <c r="B204" s="53" t="s">
        <v>50</v>
      </c>
      <c r="C204" s="11"/>
      <c r="D204" s="42">
        <f>SUM(D205+D208)</f>
        <v>382262</v>
      </c>
      <c r="E204" s="49"/>
    </row>
    <row r="205" spans="1:5" ht="32.25" customHeight="1">
      <c r="A205" s="24" t="s">
        <v>103</v>
      </c>
      <c r="B205" s="25" t="s">
        <v>51</v>
      </c>
      <c r="C205" s="12"/>
      <c r="D205" s="43">
        <f>D206</f>
        <v>8000</v>
      </c>
      <c r="E205" s="49"/>
    </row>
    <row r="206" spans="1:5" ht="24" customHeight="1">
      <c r="A206" s="9" t="s">
        <v>482</v>
      </c>
      <c r="B206" s="26" t="s">
        <v>156</v>
      </c>
      <c r="C206" s="13"/>
      <c r="D206" s="64">
        <f>D207</f>
        <v>8000</v>
      </c>
      <c r="E206" s="49"/>
    </row>
    <row r="207" spans="1:5" ht="19.5" customHeight="1">
      <c r="A207" s="2" t="s">
        <v>284</v>
      </c>
      <c r="B207" s="26"/>
      <c r="C207" s="13">
        <v>200</v>
      </c>
      <c r="D207" s="64">
        <v>8000</v>
      </c>
      <c r="E207" s="49"/>
    </row>
    <row r="208" spans="1:5" ht="39.75" customHeight="1">
      <c r="A208" s="24" t="s">
        <v>102</v>
      </c>
      <c r="B208" s="25" t="s">
        <v>52</v>
      </c>
      <c r="C208" s="12"/>
      <c r="D208" s="43">
        <f>SUM(D209+D213+D218)</f>
        <v>374262</v>
      </c>
      <c r="E208" s="49"/>
    </row>
    <row r="209" spans="1:5" ht="31.5">
      <c r="A209" s="9" t="s">
        <v>483</v>
      </c>
      <c r="B209" s="26" t="s">
        <v>157</v>
      </c>
      <c r="C209" s="13"/>
      <c r="D209" s="64">
        <f>D210</f>
        <v>27444</v>
      </c>
      <c r="E209" s="49"/>
    </row>
    <row r="210" spans="1:5" ht="30.75" customHeight="1">
      <c r="A210" s="2" t="s">
        <v>283</v>
      </c>
      <c r="B210" s="26"/>
      <c r="C210" s="13">
        <v>600</v>
      </c>
      <c r="D210" s="64">
        <v>27444</v>
      </c>
      <c r="E210" s="49"/>
    </row>
    <row r="211" spans="1:5" ht="94.5" hidden="1">
      <c r="A211" s="2" t="s">
        <v>370</v>
      </c>
      <c r="B211" s="26"/>
      <c r="C211" s="13"/>
      <c r="D211" s="68"/>
      <c r="E211" s="49"/>
    </row>
    <row r="212" spans="1:5" hidden="1">
      <c r="A212" s="2" t="s">
        <v>284</v>
      </c>
      <c r="B212" s="26"/>
      <c r="C212" s="13"/>
      <c r="D212" s="64"/>
      <c r="E212" s="49"/>
    </row>
    <row r="213" spans="1:5" ht="31.5">
      <c r="A213" s="9" t="s">
        <v>484</v>
      </c>
      <c r="B213" s="26" t="s">
        <v>120</v>
      </c>
      <c r="C213" s="13"/>
      <c r="D213" s="64">
        <f>D214</f>
        <v>247000</v>
      </c>
      <c r="E213" s="49"/>
    </row>
    <row r="214" spans="1:5" ht="37.5" customHeight="1">
      <c r="A214" s="2" t="s">
        <v>283</v>
      </c>
      <c r="B214" s="26"/>
      <c r="C214" s="13">
        <v>600</v>
      </c>
      <c r="D214" s="64">
        <v>247000</v>
      </c>
      <c r="E214" s="49"/>
    </row>
    <row r="215" spans="1:5" ht="0.75" hidden="1" customHeight="1">
      <c r="A215" s="2"/>
      <c r="B215" s="28"/>
      <c r="C215" s="13"/>
      <c r="D215" s="64"/>
      <c r="E215" s="49"/>
    </row>
    <row r="216" spans="1:5" ht="33.75" hidden="1" customHeight="1">
      <c r="A216" s="2"/>
      <c r="B216" s="28"/>
      <c r="C216" s="13"/>
      <c r="D216" s="64"/>
      <c r="E216" s="49"/>
    </row>
    <row r="217" spans="1:5" ht="39" hidden="1" customHeight="1">
      <c r="A217" s="2" t="s">
        <v>392</v>
      </c>
      <c r="B217" s="28" t="s">
        <v>391</v>
      </c>
      <c r="C217" s="13"/>
      <c r="D217" s="64">
        <f>D218</f>
        <v>99818</v>
      </c>
      <c r="E217" s="49"/>
    </row>
    <row r="218" spans="1:5" ht="34.5" customHeight="1">
      <c r="A218" s="2" t="s">
        <v>485</v>
      </c>
      <c r="B218" s="28" t="s">
        <v>369</v>
      </c>
      <c r="C218" s="13"/>
      <c r="D218" s="64">
        <f>D219</f>
        <v>99818</v>
      </c>
      <c r="E218" s="49"/>
    </row>
    <row r="219" spans="1:5" ht="21" customHeight="1">
      <c r="A219" s="2" t="s">
        <v>284</v>
      </c>
      <c r="B219" s="28"/>
      <c r="C219" s="13">
        <v>200</v>
      </c>
      <c r="D219" s="64">
        <v>99818</v>
      </c>
      <c r="E219" s="49"/>
    </row>
    <row r="220" spans="1:5" ht="67.5" customHeight="1">
      <c r="A220" s="47" t="s">
        <v>110</v>
      </c>
      <c r="B220" s="53" t="s">
        <v>53</v>
      </c>
      <c r="C220" s="48"/>
      <c r="D220" s="42">
        <f>D221+D224</f>
        <v>1017688.23</v>
      </c>
      <c r="E220" s="49"/>
    </row>
    <row r="221" spans="1:5" ht="35.25" customHeight="1">
      <c r="A221" s="24" t="s">
        <v>225</v>
      </c>
      <c r="B221" s="25" t="s">
        <v>54</v>
      </c>
      <c r="C221" s="12"/>
      <c r="D221" s="43">
        <f>D222</f>
        <v>29829</v>
      </c>
      <c r="E221" s="49"/>
    </row>
    <row r="222" spans="1:5" ht="29.25" customHeight="1">
      <c r="A222" s="9" t="s">
        <v>486</v>
      </c>
      <c r="B222" s="26" t="s">
        <v>158</v>
      </c>
      <c r="C222" s="13"/>
      <c r="D222" s="64">
        <f>D223</f>
        <v>29829</v>
      </c>
      <c r="E222" s="49"/>
    </row>
    <row r="223" spans="1:5" ht="23.25" customHeight="1">
      <c r="A223" s="2" t="s">
        <v>284</v>
      </c>
      <c r="B223" s="26"/>
      <c r="C223" s="13">
        <v>200</v>
      </c>
      <c r="D223" s="64">
        <v>29829</v>
      </c>
      <c r="E223" s="49"/>
    </row>
    <row r="224" spans="1:5" ht="31.5">
      <c r="A224" s="24" t="s">
        <v>234</v>
      </c>
      <c r="B224" s="25" t="s">
        <v>55</v>
      </c>
      <c r="C224" s="12"/>
      <c r="D224" s="43">
        <f>D225</f>
        <v>987859.23</v>
      </c>
      <c r="E224" s="49"/>
    </row>
    <row r="225" spans="1:5" ht="35.25" customHeight="1">
      <c r="A225" s="9" t="s">
        <v>487</v>
      </c>
      <c r="B225" s="26" t="s">
        <v>159</v>
      </c>
      <c r="C225" s="14"/>
      <c r="D225" s="64">
        <f>D226+D227</f>
        <v>987859.23</v>
      </c>
      <c r="E225" s="49"/>
    </row>
    <row r="226" spans="1:5" ht="47.25">
      <c r="A226" s="2" t="s">
        <v>285</v>
      </c>
      <c r="B226" s="27"/>
      <c r="C226" s="14">
        <v>100</v>
      </c>
      <c r="D226" s="67">
        <v>907941.22</v>
      </c>
      <c r="E226" s="50"/>
    </row>
    <row r="227" spans="1:5" ht="24" customHeight="1">
      <c r="A227" s="2" t="s">
        <v>284</v>
      </c>
      <c r="B227" s="28"/>
      <c r="C227" s="14">
        <v>200</v>
      </c>
      <c r="D227" s="64">
        <v>79918.009999999995</v>
      </c>
      <c r="E227" s="49"/>
    </row>
    <row r="228" spans="1:5" ht="37.5">
      <c r="A228" s="23" t="s">
        <v>111</v>
      </c>
      <c r="B228" s="53" t="s">
        <v>56</v>
      </c>
      <c r="C228" s="13"/>
      <c r="D228" s="42">
        <f>D229+D261</f>
        <v>20289265</v>
      </c>
      <c r="E228" s="49"/>
    </row>
    <row r="229" spans="1:5" ht="31.5">
      <c r="A229" s="24" t="s">
        <v>112</v>
      </c>
      <c r="B229" s="25" t="s">
        <v>57</v>
      </c>
      <c r="C229" s="12"/>
      <c r="D229" s="43">
        <f>D230+D233+D235+D239+D240+D242+D243+D244+D245+D246+D247+D248+D237+D249+D251+D253+D257+D259+D255</f>
        <v>20190265</v>
      </c>
      <c r="E229" s="49"/>
    </row>
    <row r="230" spans="1:5" ht="23.25" customHeight="1">
      <c r="A230" s="9" t="s">
        <v>512</v>
      </c>
      <c r="B230" s="26" t="s">
        <v>160</v>
      </c>
      <c r="C230" s="13"/>
      <c r="D230" s="64">
        <f>D231+D232</f>
        <v>7570613.1500000004</v>
      </c>
      <c r="E230" s="49"/>
    </row>
    <row r="231" spans="1:5" ht="20.45" customHeight="1">
      <c r="A231" s="2" t="s">
        <v>283</v>
      </c>
      <c r="B231" s="26"/>
      <c r="C231" s="13">
        <v>600</v>
      </c>
      <c r="D231" s="64">
        <v>7570613.1500000004</v>
      </c>
      <c r="E231" s="49"/>
    </row>
    <row r="232" spans="1:5" hidden="1">
      <c r="A232" s="2"/>
      <c r="B232" s="26"/>
      <c r="C232" s="13"/>
      <c r="D232" s="64"/>
      <c r="E232" s="49"/>
    </row>
    <row r="233" spans="1:5">
      <c r="A233" s="4" t="s">
        <v>513</v>
      </c>
      <c r="B233" s="26" t="s">
        <v>161</v>
      </c>
      <c r="C233" s="13"/>
      <c r="D233" s="64">
        <f>D234</f>
        <v>1317435.71</v>
      </c>
      <c r="E233" s="49"/>
    </row>
    <row r="234" spans="1:5" ht="21.95" customHeight="1">
      <c r="A234" s="2" t="s">
        <v>283</v>
      </c>
      <c r="B234" s="26"/>
      <c r="C234" s="13">
        <v>600</v>
      </c>
      <c r="D234" s="64">
        <v>1317435.71</v>
      </c>
      <c r="E234" s="49"/>
    </row>
    <row r="235" spans="1:5" ht="23.25" customHeight="1">
      <c r="A235" s="4" t="s">
        <v>488</v>
      </c>
      <c r="B235" s="26" t="s">
        <v>162</v>
      </c>
      <c r="C235" s="13"/>
      <c r="D235" s="64">
        <f>D236</f>
        <v>3694656.14</v>
      </c>
      <c r="E235" s="49"/>
    </row>
    <row r="236" spans="1:5" ht="21" customHeight="1">
      <c r="A236" s="2" t="s">
        <v>283</v>
      </c>
      <c r="B236" s="26"/>
      <c r="C236" s="13">
        <v>600</v>
      </c>
      <c r="D236" s="64">
        <v>3694656.14</v>
      </c>
      <c r="E236" s="49"/>
    </row>
    <row r="237" spans="1:5" ht="26.25" customHeight="1">
      <c r="A237" s="4" t="s">
        <v>489</v>
      </c>
      <c r="B237" s="26" t="s">
        <v>164</v>
      </c>
      <c r="C237" s="13"/>
      <c r="D237" s="64">
        <f>D238</f>
        <v>108000</v>
      </c>
      <c r="E237" s="49"/>
    </row>
    <row r="238" spans="1:5" ht="30" customHeight="1">
      <c r="A238" s="2" t="s">
        <v>283</v>
      </c>
      <c r="B238" s="26"/>
      <c r="C238" s="13">
        <v>600</v>
      </c>
      <c r="D238" s="64">
        <v>108000</v>
      </c>
      <c r="E238" s="49"/>
    </row>
    <row r="239" spans="1:5" ht="63" hidden="1">
      <c r="A239" s="5" t="s">
        <v>215</v>
      </c>
      <c r="B239" s="7" t="s">
        <v>163</v>
      </c>
      <c r="C239" s="13"/>
      <c r="D239" s="64"/>
      <c r="E239" s="49"/>
    </row>
    <row r="240" spans="1:5" ht="21" customHeight="1">
      <c r="A240" s="4" t="s">
        <v>490</v>
      </c>
      <c r="B240" s="26" t="s">
        <v>280</v>
      </c>
      <c r="C240" s="13"/>
      <c r="D240" s="64">
        <f>D241</f>
        <v>2189390</v>
      </c>
      <c r="E240" s="49"/>
    </row>
    <row r="241" spans="1:5" ht="19.5" customHeight="1">
      <c r="A241" s="2" t="s">
        <v>283</v>
      </c>
      <c r="B241" s="26"/>
      <c r="C241" s="13">
        <v>600</v>
      </c>
      <c r="D241" s="64">
        <v>2189390</v>
      </c>
      <c r="E241" s="49"/>
    </row>
    <row r="242" spans="1:5" ht="78.75" hidden="1">
      <c r="A242" s="4" t="s">
        <v>259</v>
      </c>
      <c r="B242" s="26" t="s">
        <v>242</v>
      </c>
      <c r="C242" s="13"/>
      <c r="D242" s="64"/>
      <c r="E242" s="49"/>
    </row>
    <row r="243" spans="1:5" ht="78.75" hidden="1">
      <c r="A243" s="4" t="s">
        <v>259</v>
      </c>
      <c r="B243" s="26" t="s">
        <v>243</v>
      </c>
      <c r="C243" s="13"/>
      <c r="D243" s="64"/>
      <c r="E243" s="49"/>
    </row>
    <row r="244" spans="1:5" ht="78.75" hidden="1">
      <c r="A244" s="4" t="s">
        <v>259</v>
      </c>
      <c r="B244" s="26" t="s">
        <v>244</v>
      </c>
      <c r="C244" s="13"/>
      <c r="D244" s="64"/>
      <c r="E244" s="49"/>
    </row>
    <row r="245" spans="1:5" ht="63" hidden="1">
      <c r="A245" s="5" t="s">
        <v>216</v>
      </c>
      <c r="B245" s="26" t="s">
        <v>58</v>
      </c>
      <c r="C245" s="13"/>
      <c r="D245" s="64"/>
      <c r="E245" s="49"/>
    </row>
    <row r="246" spans="1:5" ht="63" hidden="1">
      <c r="A246" s="5" t="s">
        <v>217</v>
      </c>
      <c r="B246" s="26" t="s">
        <v>59</v>
      </c>
      <c r="C246" s="13"/>
      <c r="D246" s="64"/>
      <c r="E246" s="49"/>
    </row>
    <row r="247" spans="1:5" ht="63" hidden="1">
      <c r="A247" s="5" t="s">
        <v>218</v>
      </c>
      <c r="B247" s="26" t="s">
        <v>60</v>
      </c>
      <c r="C247" s="13"/>
      <c r="D247" s="64"/>
      <c r="E247" s="49"/>
    </row>
    <row r="248" spans="1:5" ht="47.25" hidden="1" customHeight="1">
      <c r="A248" s="5" t="s">
        <v>219</v>
      </c>
      <c r="B248" s="26" t="s">
        <v>61</v>
      </c>
      <c r="C248" s="13"/>
      <c r="D248" s="64"/>
      <c r="E248" s="49"/>
    </row>
    <row r="249" spans="1:5" ht="37.5" customHeight="1">
      <c r="A249" s="5" t="s">
        <v>491</v>
      </c>
      <c r="B249" s="6" t="s">
        <v>242</v>
      </c>
      <c r="C249" s="13"/>
      <c r="D249" s="64">
        <f>D250</f>
        <v>2192000</v>
      </c>
      <c r="E249" s="49"/>
    </row>
    <row r="250" spans="1:5" ht="21" customHeight="1">
      <c r="A250" s="2" t="s">
        <v>283</v>
      </c>
      <c r="B250" s="26"/>
      <c r="C250" s="13">
        <v>600</v>
      </c>
      <c r="D250" s="64">
        <v>2192000</v>
      </c>
      <c r="E250" s="49"/>
    </row>
    <row r="251" spans="1:5" ht="51.75" customHeight="1">
      <c r="A251" s="5" t="s">
        <v>362</v>
      </c>
      <c r="B251" s="6" t="s">
        <v>243</v>
      </c>
      <c r="C251" s="13"/>
      <c r="D251" s="64">
        <f>D252</f>
        <v>427000</v>
      </c>
      <c r="E251" s="49"/>
    </row>
    <row r="252" spans="1:5" ht="36.75" customHeight="1">
      <c r="A252" s="2" t="s">
        <v>283</v>
      </c>
      <c r="B252" s="26"/>
      <c r="C252" s="13">
        <v>600</v>
      </c>
      <c r="D252" s="64">
        <v>427000</v>
      </c>
      <c r="E252" s="49"/>
    </row>
    <row r="253" spans="1:5" ht="37.5" customHeight="1">
      <c r="A253" s="5" t="s">
        <v>514</v>
      </c>
      <c r="B253" s="6" t="s">
        <v>244</v>
      </c>
      <c r="C253" s="13"/>
      <c r="D253" s="64">
        <f>D254</f>
        <v>1059000</v>
      </c>
      <c r="E253" s="49"/>
    </row>
    <row r="254" spans="1:5" ht="38.25" customHeight="1">
      <c r="A254" s="2" t="s">
        <v>283</v>
      </c>
      <c r="B254" s="26"/>
      <c r="C254" s="13">
        <v>600</v>
      </c>
      <c r="D254" s="64">
        <v>1059000</v>
      </c>
      <c r="E254" s="49"/>
    </row>
    <row r="255" spans="1:5" ht="36.75" customHeight="1">
      <c r="A255" s="77" t="s">
        <v>404</v>
      </c>
      <c r="B255" s="6" t="s">
        <v>405</v>
      </c>
      <c r="C255" s="13"/>
      <c r="D255" s="64">
        <f>D256</f>
        <v>18044</v>
      </c>
      <c r="E255" s="49"/>
    </row>
    <row r="256" spans="1:5" ht="38.25" customHeight="1">
      <c r="A256" s="77" t="s">
        <v>283</v>
      </c>
      <c r="B256" s="78"/>
      <c r="C256" s="13">
        <v>600</v>
      </c>
      <c r="D256" s="64">
        <v>18044</v>
      </c>
      <c r="E256" s="49"/>
    </row>
    <row r="257" spans="1:5" ht="27.75" customHeight="1">
      <c r="A257" s="2" t="s">
        <v>349</v>
      </c>
      <c r="B257" s="26" t="s">
        <v>60</v>
      </c>
      <c r="C257" s="13"/>
      <c r="D257" s="64">
        <f>D258</f>
        <v>1482777</v>
      </c>
      <c r="E257" s="49"/>
    </row>
    <row r="258" spans="1:5" ht="38.25" customHeight="1">
      <c r="A258" s="2" t="s">
        <v>283</v>
      </c>
      <c r="B258" s="26"/>
      <c r="C258" s="13">
        <v>600</v>
      </c>
      <c r="D258" s="64">
        <v>1482777</v>
      </c>
      <c r="E258" s="49"/>
    </row>
    <row r="259" spans="1:5" ht="33.75" customHeight="1">
      <c r="A259" s="77" t="s">
        <v>445</v>
      </c>
      <c r="B259" s="6" t="s">
        <v>397</v>
      </c>
      <c r="C259" s="36"/>
      <c r="D259" s="64">
        <f>SUM(D260)</f>
        <v>131349</v>
      </c>
      <c r="E259" s="49"/>
    </row>
    <row r="260" spans="1:5" ht="40.5" customHeight="1">
      <c r="A260" s="77" t="s">
        <v>283</v>
      </c>
      <c r="B260" s="78"/>
      <c r="C260" s="36">
        <v>600</v>
      </c>
      <c r="D260" s="64">
        <v>131349</v>
      </c>
      <c r="E260" s="49"/>
    </row>
    <row r="261" spans="1:5" ht="33.75" customHeight="1">
      <c r="A261" s="24" t="s">
        <v>113</v>
      </c>
      <c r="B261" s="25" t="s">
        <v>121</v>
      </c>
      <c r="C261" s="12"/>
      <c r="D261" s="43">
        <f>D262+D264</f>
        <v>99000</v>
      </c>
      <c r="E261" s="49"/>
    </row>
    <row r="262" spans="1:5" ht="23.25" customHeight="1">
      <c r="A262" s="9" t="s">
        <v>515</v>
      </c>
      <c r="B262" s="6" t="s">
        <v>165</v>
      </c>
      <c r="C262" s="13"/>
      <c r="D262" s="64">
        <f>D263+D265</f>
        <v>99000</v>
      </c>
      <c r="E262" s="49"/>
    </row>
    <row r="263" spans="1:5" ht="22.5" customHeight="1">
      <c r="A263" s="2" t="s">
        <v>284</v>
      </c>
      <c r="B263" s="28"/>
      <c r="C263" s="13">
        <v>200</v>
      </c>
      <c r="D263" s="64">
        <v>5000</v>
      </c>
      <c r="E263" s="49"/>
    </row>
    <row r="264" spans="1:5" ht="17.45" hidden="1" customHeight="1">
      <c r="A264" s="5" t="s">
        <v>220</v>
      </c>
      <c r="B264" s="22" t="s">
        <v>122</v>
      </c>
      <c r="C264" s="13"/>
      <c r="D264" s="64"/>
      <c r="E264" s="49"/>
    </row>
    <row r="265" spans="1:5" ht="31.5" customHeight="1">
      <c r="A265" s="2" t="s">
        <v>283</v>
      </c>
      <c r="B265" s="22"/>
      <c r="C265" s="13">
        <v>600</v>
      </c>
      <c r="D265" s="64">
        <v>94000</v>
      </c>
      <c r="E265" s="49"/>
    </row>
    <row r="266" spans="1:5" ht="27" customHeight="1">
      <c r="A266" s="45" t="s">
        <v>376</v>
      </c>
      <c r="B266" s="46" t="s">
        <v>377</v>
      </c>
      <c r="C266" s="13"/>
      <c r="D266" s="64">
        <f>D267</f>
        <v>1211111</v>
      </c>
      <c r="E266" s="49"/>
    </row>
    <row r="267" spans="1:5" ht="39" customHeight="1">
      <c r="A267" s="38" t="s">
        <v>379</v>
      </c>
      <c r="B267" s="21" t="s">
        <v>378</v>
      </c>
      <c r="C267" s="13"/>
      <c r="D267" s="64">
        <f>D268+D270+D272</f>
        <v>1211111</v>
      </c>
      <c r="E267" s="49"/>
    </row>
    <row r="268" spans="1:5" ht="36" customHeight="1">
      <c r="A268" s="2" t="s">
        <v>381</v>
      </c>
      <c r="B268" s="22" t="s">
        <v>380</v>
      </c>
      <c r="C268" s="13"/>
      <c r="D268" s="64">
        <f>D269</f>
        <v>111111</v>
      </c>
      <c r="E268" s="49"/>
    </row>
    <row r="269" spans="1:5" ht="29.25" customHeight="1">
      <c r="A269" s="2" t="s">
        <v>284</v>
      </c>
      <c r="B269" s="22"/>
      <c r="C269" s="13">
        <v>200</v>
      </c>
      <c r="D269" s="64">
        <v>111111</v>
      </c>
      <c r="E269" s="49"/>
    </row>
    <row r="270" spans="1:5" ht="36" customHeight="1">
      <c r="A270" s="2" t="s">
        <v>383</v>
      </c>
      <c r="B270" s="22" t="s">
        <v>382</v>
      </c>
      <c r="C270" s="13"/>
      <c r="D270" s="64">
        <f>D271</f>
        <v>100000</v>
      </c>
      <c r="E270" s="49"/>
    </row>
    <row r="271" spans="1:5" ht="24" customHeight="1">
      <c r="A271" s="2" t="s">
        <v>284</v>
      </c>
      <c r="B271" s="22"/>
      <c r="C271" s="13">
        <v>200</v>
      </c>
      <c r="D271" s="64">
        <v>100000</v>
      </c>
      <c r="E271" s="49"/>
    </row>
    <row r="272" spans="1:5" ht="33.75" customHeight="1">
      <c r="A272" s="2" t="s">
        <v>384</v>
      </c>
      <c r="B272" s="22" t="s">
        <v>385</v>
      </c>
      <c r="C272" s="13"/>
      <c r="D272" s="64">
        <f>D273</f>
        <v>1000000</v>
      </c>
      <c r="E272" s="49"/>
    </row>
    <row r="273" spans="1:5" ht="27.75" customHeight="1">
      <c r="A273" s="2" t="s">
        <v>284</v>
      </c>
      <c r="B273" s="22"/>
      <c r="C273" s="13">
        <v>200</v>
      </c>
      <c r="D273" s="64">
        <v>1000000</v>
      </c>
      <c r="E273" s="49"/>
    </row>
    <row r="274" spans="1:5" ht="37.5">
      <c r="A274" s="23" t="s">
        <v>123</v>
      </c>
      <c r="B274" s="63" t="s">
        <v>62</v>
      </c>
      <c r="C274" s="13"/>
      <c r="D274" s="42">
        <f>D275+D279</f>
        <v>602090.06000000006</v>
      </c>
      <c r="E274" s="49"/>
    </row>
    <row r="275" spans="1:5" ht="31.5">
      <c r="A275" s="24" t="s">
        <v>221</v>
      </c>
      <c r="B275" s="25" t="s">
        <v>63</v>
      </c>
      <c r="C275" s="12"/>
      <c r="D275" s="43">
        <f>D276</f>
        <v>602090.06000000006</v>
      </c>
      <c r="E275" s="49"/>
    </row>
    <row r="276" spans="1:5" ht="23.25" customHeight="1">
      <c r="A276" s="9" t="s">
        <v>516</v>
      </c>
      <c r="B276" s="26" t="s">
        <v>166</v>
      </c>
      <c r="C276" s="13"/>
      <c r="D276" s="64">
        <f>D277+D278</f>
        <v>602090.06000000006</v>
      </c>
      <c r="E276" s="49"/>
    </row>
    <row r="277" spans="1:5" ht="21" customHeight="1">
      <c r="A277" s="2" t="s">
        <v>284</v>
      </c>
      <c r="B277" s="26"/>
      <c r="C277" s="36">
        <v>200</v>
      </c>
      <c r="D277" s="67">
        <v>512393.06</v>
      </c>
      <c r="E277" s="50"/>
    </row>
    <row r="278" spans="1:5" ht="22.5" customHeight="1">
      <c r="A278" s="2" t="s">
        <v>286</v>
      </c>
      <c r="B278" s="26"/>
      <c r="C278" s="36">
        <v>800</v>
      </c>
      <c r="D278" s="67">
        <v>89697</v>
      </c>
      <c r="E278" s="50"/>
    </row>
    <row r="279" spans="1:5" ht="1.5" hidden="1" customHeight="1">
      <c r="A279" s="24" t="s">
        <v>227</v>
      </c>
      <c r="B279" s="25"/>
      <c r="C279" s="12"/>
      <c r="D279" s="43">
        <f>D280+D282+D283</f>
        <v>0</v>
      </c>
      <c r="E279" s="49"/>
    </row>
    <row r="280" spans="1:5" ht="51" hidden="1" customHeight="1">
      <c r="A280" s="9" t="s">
        <v>228</v>
      </c>
      <c r="B280" s="26"/>
      <c r="C280" s="14"/>
      <c r="D280" s="64">
        <f>D281</f>
        <v>0</v>
      </c>
      <c r="E280" s="49"/>
    </row>
    <row r="281" spans="1:5" ht="15" hidden="1" customHeight="1">
      <c r="A281" s="2" t="s">
        <v>284</v>
      </c>
      <c r="B281" s="26"/>
      <c r="C281" s="14"/>
      <c r="D281" s="64"/>
      <c r="E281" s="49"/>
    </row>
    <row r="282" spans="1:5" ht="63" hidden="1">
      <c r="A282" s="5" t="s">
        <v>229</v>
      </c>
      <c r="B282" s="6" t="s">
        <v>64</v>
      </c>
      <c r="C282" s="13"/>
      <c r="D282" s="64"/>
      <c r="E282" s="49"/>
    </row>
    <row r="283" spans="1:5" ht="63" hidden="1">
      <c r="A283" s="5" t="s">
        <v>230</v>
      </c>
      <c r="B283" s="6" t="s">
        <v>65</v>
      </c>
      <c r="C283" s="13"/>
      <c r="D283" s="64"/>
      <c r="E283" s="49"/>
    </row>
    <row r="284" spans="1:5" ht="36.75" customHeight="1">
      <c r="A284" s="23" t="s">
        <v>98</v>
      </c>
      <c r="B284" s="53" t="s">
        <v>66</v>
      </c>
      <c r="C284" s="14"/>
      <c r="D284" s="69">
        <f>SUM(D285+D312)</f>
        <v>9267562.9100000001</v>
      </c>
      <c r="E284" s="49"/>
    </row>
    <row r="285" spans="1:5" ht="39" customHeight="1">
      <c r="A285" s="24" t="s">
        <v>334</v>
      </c>
      <c r="B285" s="25" t="s">
        <v>67</v>
      </c>
      <c r="C285" s="29"/>
      <c r="D285" s="70">
        <f>SUM(D290+D292+D294+D298+D300+D302+D304+D306+D308+D310)</f>
        <v>6650021.6099999994</v>
      </c>
      <c r="E285" s="49"/>
    </row>
    <row r="286" spans="1:5" ht="78.75" hidden="1">
      <c r="A286" s="9" t="s">
        <v>335</v>
      </c>
      <c r="B286" s="26" t="s">
        <v>235</v>
      </c>
      <c r="C286" s="14"/>
      <c r="D286" s="71">
        <f>D287</f>
        <v>0</v>
      </c>
      <c r="E286" s="49"/>
    </row>
    <row r="287" spans="1:5" hidden="1">
      <c r="A287" s="2" t="s">
        <v>286</v>
      </c>
      <c r="B287" s="26"/>
      <c r="C287" s="14">
        <v>800</v>
      </c>
      <c r="D287" s="71"/>
      <c r="E287" s="49"/>
    </row>
    <row r="288" spans="1:5" ht="3" hidden="1" customHeight="1">
      <c r="A288" s="9" t="s">
        <v>222</v>
      </c>
      <c r="B288" s="26" t="s">
        <v>247</v>
      </c>
      <c r="C288" s="14"/>
      <c r="D288" s="71"/>
      <c r="E288" s="49"/>
    </row>
    <row r="289" spans="1:5" ht="94.5" hidden="1">
      <c r="A289" s="9" t="s">
        <v>222</v>
      </c>
      <c r="B289" s="26" t="s">
        <v>248</v>
      </c>
      <c r="C289" s="14"/>
      <c r="D289" s="71"/>
      <c r="E289" s="49"/>
    </row>
    <row r="290" spans="1:5" ht="24.75" customHeight="1">
      <c r="A290" s="9" t="s">
        <v>517</v>
      </c>
      <c r="B290" s="26" t="s">
        <v>338</v>
      </c>
      <c r="C290" s="14"/>
      <c r="D290" s="71">
        <f>D291</f>
        <v>318563</v>
      </c>
      <c r="E290" s="49"/>
    </row>
    <row r="291" spans="1:5" ht="26.25" customHeight="1">
      <c r="A291" s="2" t="s">
        <v>286</v>
      </c>
      <c r="B291" s="26"/>
      <c r="C291" s="14">
        <v>800</v>
      </c>
      <c r="D291" s="71">
        <v>318563</v>
      </c>
      <c r="E291" s="49"/>
    </row>
    <row r="292" spans="1:5" ht="36.75" customHeight="1">
      <c r="A292" s="2" t="s">
        <v>412</v>
      </c>
      <c r="B292" s="26" t="s">
        <v>413</v>
      </c>
      <c r="C292" s="14"/>
      <c r="D292" s="79">
        <f>D293</f>
        <v>1720427.63</v>
      </c>
      <c r="E292" s="49"/>
    </row>
    <row r="293" spans="1:5" ht="24.75" customHeight="1">
      <c r="A293" s="2" t="s">
        <v>286</v>
      </c>
      <c r="B293" s="26"/>
      <c r="C293" s="14">
        <v>800</v>
      </c>
      <c r="D293" s="79">
        <v>1720427.63</v>
      </c>
      <c r="E293" s="49"/>
    </row>
    <row r="294" spans="1:5" ht="33" customHeight="1">
      <c r="A294" s="2" t="s">
        <v>492</v>
      </c>
      <c r="B294" s="22" t="s">
        <v>363</v>
      </c>
      <c r="C294" s="14"/>
      <c r="D294" s="71">
        <f>D295</f>
        <v>99990</v>
      </c>
      <c r="E294" s="49"/>
    </row>
    <row r="295" spans="1:5" ht="27" customHeight="1">
      <c r="A295" s="2" t="s">
        <v>286</v>
      </c>
      <c r="B295" s="28"/>
      <c r="C295" s="14">
        <v>800</v>
      </c>
      <c r="D295" s="71">
        <v>99990</v>
      </c>
      <c r="E295" s="49"/>
    </row>
    <row r="296" spans="1:5" ht="34.5" hidden="1" customHeight="1">
      <c r="A296" s="9" t="s">
        <v>337</v>
      </c>
      <c r="B296" s="22" t="s">
        <v>248</v>
      </c>
      <c r="C296" s="14"/>
      <c r="D296" s="71">
        <f>D297</f>
        <v>0</v>
      </c>
      <c r="E296" s="49"/>
    </row>
    <row r="297" spans="1:5" ht="46.5" hidden="1" customHeight="1">
      <c r="A297" s="2" t="s">
        <v>286</v>
      </c>
      <c r="B297" s="28"/>
      <c r="C297" s="14">
        <v>800</v>
      </c>
      <c r="D297" s="71"/>
      <c r="E297" s="49"/>
    </row>
    <row r="298" spans="1:5" ht="41.25" customHeight="1">
      <c r="A298" s="2" t="s">
        <v>314</v>
      </c>
      <c r="B298" s="22" t="s">
        <v>313</v>
      </c>
      <c r="C298" s="14"/>
      <c r="D298" s="71">
        <f>D299</f>
        <v>260160</v>
      </c>
      <c r="E298" s="49"/>
    </row>
    <row r="299" spans="1:5" ht="27" customHeight="1">
      <c r="A299" s="2" t="s">
        <v>286</v>
      </c>
      <c r="B299" s="28"/>
      <c r="C299" s="14">
        <v>800</v>
      </c>
      <c r="D299" s="71">
        <v>260160</v>
      </c>
      <c r="E299" s="49"/>
    </row>
    <row r="300" spans="1:5" ht="51" customHeight="1">
      <c r="A300" s="9" t="s">
        <v>406</v>
      </c>
      <c r="B300" s="22" t="s">
        <v>407</v>
      </c>
      <c r="C300" s="14"/>
      <c r="D300" s="71">
        <f>D301</f>
        <v>18309</v>
      </c>
      <c r="E300" s="49"/>
    </row>
    <row r="301" spans="1:5" ht="28.5" customHeight="1">
      <c r="A301" s="2" t="s">
        <v>286</v>
      </c>
      <c r="B301" s="28"/>
      <c r="C301" s="14">
        <v>800</v>
      </c>
      <c r="D301" s="71">
        <v>18309</v>
      </c>
      <c r="E301" s="49"/>
    </row>
    <row r="302" spans="1:5" ht="33.75" customHeight="1">
      <c r="A302" s="2" t="s">
        <v>493</v>
      </c>
      <c r="B302" s="22" t="s">
        <v>315</v>
      </c>
      <c r="C302" s="14"/>
      <c r="D302" s="71">
        <f>D303</f>
        <v>240695</v>
      </c>
      <c r="E302" s="49"/>
    </row>
    <row r="303" spans="1:5" ht="27.75" customHeight="1">
      <c r="A303" s="2" t="s">
        <v>286</v>
      </c>
      <c r="B303" s="28"/>
      <c r="C303" s="14">
        <v>800</v>
      </c>
      <c r="D303" s="71">
        <v>240695</v>
      </c>
      <c r="E303" s="49"/>
    </row>
    <row r="304" spans="1:5" ht="31.5">
      <c r="A304" s="2" t="s">
        <v>494</v>
      </c>
      <c r="B304" s="22" t="s">
        <v>350</v>
      </c>
      <c r="C304" s="14"/>
      <c r="D304" s="71">
        <f>D305</f>
        <v>1023340.98</v>
      </c>
      <c r="E304" s="49"/>
    </row>
    <row r="305" spans="1:5" ht="18.75" customHeight="1">
      <c r="A305" s="2" t="s">
        <v>286</v>
      </c>
      <c r="B305" s="28"/>
      <c r="C305" s="14">
        <v>800</v>
      </c>
      <c r="D305" s="71">
        <v>1023340.98</v>
      </c>
      <c r="E305" s="49"/>
    </row>
    <row r="306" spans="1:5" ht="46.5" customHeight="1">
      <c r="A306" s="9" t="s">
        <v>408</v>
      </c>
      <c r="B306" s="22" t="s">
        <v>409</v>
      </c>
      <c r="C306" s="14"/>
      <c r="D306" s="71">
        <f>D307</f>
        <v>25418</v>
      </c>
      <c r="E306" s="49"/>
    </row>
    <row r="307" spans="1:5" ht="24" customHeight="1">
      <c r="A307" s="2" t="s">
        <v>286</v>
      </c>
      <c r="B307" s="28"/>
      <c r="C307" s="14">
        <v>800</v>
      </c>
      <c r="D307" s="71">
        <v>25418</v>
      </c>
      <c r="E307" s="49"/>
    </row>
    <row r="308" spans="1:5" ht="48.75" customHeight="1">
      <c r="A308" s="9" t="s">
        <v>414</v>
      </c>
      <c r="B308" s="22" t="s">
        <v>415</v>
      </c>
      <c r="C308" s="14"/>
      <c r="D308" s="71">
        <f>D309</f>
        <v>105615</v>
      </c>
      <c r="E308" s="49"/>
    </row>
    <row r="309" spans="1:5" ht="24" customHeight="1">
      <c r="A309" s="2" t="s">
        <v>286</v>
      </c>
      <c r="B309" s="28"/>
      <c r="C309" s="14">
        <v>800</v>
      </c>
      <c r="D309" s="71">
        <v>105615</v>
      </c>
      <c r="E309" s="49"/>
    </row>
    <row r="310" spans="1:5" ht="36" customHeight="1">
      <c r="A310" s="2" t="s">
        <v>410</v>
      </c>
      <c r="B310" s="28" t="s">
        <v>411</v>
      </c>
      <c r="C310" s="14"/>
      <c r="D310" s="71">
        <f>D311</f>
        <v>2837503</v>
      </c>
      <c r="E310" s="49"/>
    </row>
    <row r="311" spans="1:5" ht="23.25" customHeight="1">
      <c r="A311" s="2" t="s">
        <v>286</v>
      </c>
      <c r="B311" s="28"/>
      <c r="C311" s="14">
        <v>800</v>
      </c>
      <c r="D311" s="71">
        <v>2837503</v>
      </c>
      <c r="E311" s="49"/>
    </row>
    <row r="312" spans="1:5" ht="31.5">
      <c r="A312" s="24" t="s">
        <v>320</v>
      </c>
      <c r="B312" s="25" t="s">
        <v>321</v>
      </c>
      <c r="C312" s="29"/>
      <c r="D312" s="70">
        <f>D315+D313+D317</f>
        <v>2617541.2999999998</v>
      </c>
      <c r="E312" s="49"/>
    </row>
    <row r="313" spans="1:5" ht="47.25">
      <c r="A313" s="9" t="s">
        <v>518</v>
      </c>
      <c r="B313" s="28" t="s">
        <v>343</v>
      </c>
      <c r="C313" s="14"/>
      <c r="D313" s="71">
        <f>D314</f>
        <v>90432.05</v>
      </c>
      <c r="E313" s="49"/>
    </row>
    <row r="314" spans="1:5">
      <c r="A314" s="2" t="s">
        <v>284</v>
      </c>
      <c r="B314" s="28"/>
      <c r="C314" s="14">
        <v>200</v>
      </c>
      <c r="D314" s="71">
        <v>90432.05</v>
      </c>
      <c r="E314" s="49"/>
    </row>
    <row r="315" spans="1:5" ht="50.25" customHeight="1">
      <c r="A315" s="2" t="s">
        <v>495</v>
      </c>
      <c r="B315" s="22" t="s">
        <v>322</v>
      </c>
      <c r="C315" s="14"/>
      <c r="D315" s="71">
        <f>D316</f>
        <v>1552552.01</v>
      </c>
      <c r="E315" s="49"/>
    </row>
    <row r="316" spans="1:5" ht="20.25" customHeight="1">
      <c r="A316" s="2" t="s">
        <v>284</v>
      </c>
      <c r="B316" s="28"/>
      <c r="C316" s="14">
        <v>200</v>
      </c>
      <c r="D316" s="71">
        <v>1552552.01</v>
      </c>
      <c r="E316" s="49"/>
    </row>
    <row r="317" spans="1:5" ht="31.5">
      <c r="A317" s="2" t="s">
        <v>352</v>
      </c>
      <c r="B317" s="28" t="s">
        <v>351</v>
      </c>
      <c r="C317" s="14"/>
      <c r="D317" s="71">
        <f>D318</f>
        <v>974557.24</v>
      </c>
      <c r="E317" s="49"/>
    </row>
    <row r="318" spans="1:5" ht="33" customHeight="1">
      <c r="A318" s="2" t="s">
        <v>386</v>
      </c>
      <c r="B318" s="28"/>
      <c r="C318" s="14">
        <v>400</v>
      </c>
      <c r="D318" s="71">
        <v>974557.24</v>
      </c>
      <c r="E318" s="49"/>
    </row>
    <row r="319" spans="1:5" ht="31.5" hidden="1">
      <c r="A319" s="38" t="s">
        <v>341</v>
      </c>
      <c r="B319" s="25" t="s">
        <v>340</v>
      </c>
      <c r="C319" s="29"/>
      <c r="D319" s="70">
        <f>D320</f>
        <v>400000</v>
      </c>
      <c r="E319" s="49"/>
    </row>
    <row r="320" spans="1:5" ht="96" hidden="1" customHeight="1">
      <c r="A320" s="2" t="s">
        <v>342</v>
      </c>
      <c r="B320" s="22" t="s">
        <v>339</v>
      </c>
      <c r="C320" s="14"/>
      <c r="D320" s="71">
        <f>D321+D322+D323</f>
        <v>400000</v>
      </c>
      <c r="E320" s="49"/>
    </row>
    <row r="321" spans="1:5" hidden="1">
      <c r="A321" s="2" t="s">
        <v>284</v>
      </c>
      <c r="B321" s="28"/>
      <c r="C321" s="14">
        <v>200</v>
      </c>
      <c r="D321" s="71"/>
      <c r="E321" s="49"/>
    </row>
    <row r="322" spans="1:5" ht="31.5" hidden="1">
      <c r="A322" s="2" t="s">
        <v>323</v>
      </c>
      <c r="B322" s="28"/>
      <c r="C322" s="14">
        <v>400</v>
      </c>
      <c r="D322" s="71"/>
      <c r="E322" s="49"/>
    </row>
    <row r="323" spans="1:5" ht="44.25" customHeight="1">
      <c r="A323" s="23" t="s">
        <v>124</v>
      </c>
      <c r="B323" s="53" t="s">
        <v>68</v>
      </c>
      <c r="C323" s="14"/>
      <c r="D323" s="69">
        <f>D324</f>
        <v>400000</v>
      </c>
      <c r="E323" s="49"/>
    </row>
    <row r="324" spans="1:5" ht="33" customHeight="1">
      <c r="A324" s="24" t="s">
        <v>125</v>
      </c>
      <c r="B324" s="25" t="s">
        <v>69</v>
      </c>
      <c r="C324" s="29"/>
      <c r="D324" s="70">
        <f>D325+D327</f>
        <v>400000</v>
      </c>
      <c r="E324" s="49"/>
    </row>
    <row r="325" spans="1:5" ht="36" customHeight="1">
      <c r="A325" s="9" t="s">
        <v>416</v>
      </c>
      <c r="B325" s="26" t="s">
        <v>170</v>
      </c>
      <c r="C325" s="14"/>
      <c r="D325" s="71">
        <f>D326</f>
        <v>100000</v>
      </c>
      <c r="E325" s="49"/>
    </row>
    <row r="326" spans="1:5" ht="26.25" customHeight="1">
      <c r="A326" s="2" t="s">
        <v>286</v>
      </c>
      <c r="B326" s="26"/>
      <c r="C326" s="14">
        <v>800</v>
      </c>
      <c r="D326" s="71">
        <v>100000</v>
      </c>
      <c r="E326" s="49"/>
    </row>
    <row r="327" spans="1:5" ht="46.5" customHeight="1">
      <c r="A327" s="9" t="s">
        <v>417</v>
      </c>
      <c r="B327" s="26" t="s">
        <v>418</v>
      </c>
      <c r="C327" s="14"/>
      <c r="D327" s="71">
        <f>D328</f>
        <v>300000</v>
      </c>
      <c r="E327" s="49"/>
    </row>
    <row r="328" spans="1:5" ht="23.25" customHeight="1">
      <c r="A328" s="2" t="s">
        <v>286</v>
      </c>
      <c r="B328" s="28"/>
      <c r="C328" s="14">
        <v>800</v>
      </c>
      <c r="D328" s="71">
        <v>300000</v>
      </c>
      <c r="E328" s="49"/>
    </row>
    <row r="329" spans="1:5" ht="40.5" customHeight="1">
      <c r="A329" s="23" t="s">
        <v>223</v>
      </c>
      <c r="B329" s="53" t="s">
        <v>70</v>
      </c>
      <c r="C329" s="14"/>
      <c r="D329" s="69">
        <f>D330+D333+D337+D342</f>
        <v>5859301.2799999993</v>
      </c>
      <c r="E329" s="49"/>
    </row>
    <row r="330" spans="1:5" ht="30.75" customHeight="1">
      <c r="A330" s="24" t="s">
        <v>117</v>
      </c>
      <c r="B330" s="25" t="s">
        <v>71</v>
      </c>
      <c r="C330" s="29"/>
      <c r="D330" s="70">
        <f>D331</f>
        <v>49500</v>
      </c>
      <c r="E330" s="49"/>
    </row>
    <row r="331" spans="1:5" ht="24" customHeight="1">
      <c r="A331" s="9" t="s">
        <v>419</v>
      </c>
      <c r="B331" s="26" t="s">
        <v>171</v>
      </c>
      <c r="C331" s="14"/>
      <c r="D331" s="71">
        <f>D332</f>
        <v>49500</v>
      </c>
      <c r="E331" s="49"/>
    </row>
    <row r="332" spans="1:5" ht="22.5" customHeight="1">
      <c r="A332" s="2" t="s">
        <v>284</v>
      </c>
      <c r="B332" s="26"/>
      <c r="C332" s="14">
        <v>200</v>
      </c>
      <c r="D332" s="71">
        <v>49500</v>
      </c>
      <c r="E332" s="49"/>
    </row>
    <row r="333" spans="1:5" ht="31.5">
      <c r="A333" s="24" t="s">
        <v>118</v>
      </c>
      <c r="B333" s="30" t="s">
        <v>72</v>
      </c>
      <c r="C333" s="29"/>
      <c r="D333" s="70">
        <f>D334</f>
        <v>399998</v>
      </c>
      <c r="E333" s="49"/>
    </row>
    <row r="334" spans="1:5" ht="31.5">
      <c r="A334" s="9" t="s">
        <v>420</v>
      </c>
      <c r="B334" s="26" t="s">
        <v>172</v>
      </c>
      <c r="C334" s="14"/>
      <c r="D334" s="71">
        <f>D335+D336</f>
        <v>399998</v>
      </c>
      <c r="E334" s="49"/>
    </row>
    <row r="335" spans="1:5">
      <c r="A335" s="2" t="s">
        <v>284</v>
      </c>
      <c r="B335" s="26"/>
      <c r="C335" s="14">
        <v>200</v>
      </c>
      <c r="D335" s="71">
        <v>335700</v>
      </c>
      <c r="E335" s="49"/>
    </row>
    <row r="336" spans="1:5">
      <c r="A336" s="2" t="s">
        <v>286</v>
      </c>
      <c r="B336" s="26"/>
      <c r="C336" s="14">
        <v>800</v>
      </c>
      <c r="D336" s="71">
        <v>64298</v>
      </c>
      <c r="E336" s="49"/>
    </row>
    <row r="337" spans="1:5" ht="31.5">
      <c r="A337" s="24" t="s">
        <v>116</v>
      </c>
      <c r="B337" s="25" t="s">
        <v>73</v>
      </c>
      <c r="C337" s="29"/>
      <c r="D337" s="70">
        <f>D338</f>
        <v>5338220.2799999993</v>
      </c>
      <c r="E337" s="49"/>
    </row>
    <row r="338" spans="1:5" ht="19.5" customHeight="1">
      <c r="A338" s="9" t="s">
        <v>421</v>
      </c>
      <c r="B338" s="26" t="s">
        <v>173</v>
      </c>
      <c r="C338" s="14"/>
      <c r="D338" s="71">
        <f>D339+D340+D341</f>
        <v>5338220.2799999993</v>
      </c>
      <c r="E338" s="49"/>
    </row>
    <row r="339" spans="1:5" ht="47.25">
      <c r="A339" s="2" t="s">
        <v>285</v>
      </c>
      <c r="B339" s="26"/>
      <c r="C339" s="14">
        <v>100</v>
      </c>
      <c r="D339" s="71">
        <v>522082.89</v>
      </c>
      <c r="E339" s="49"/>
    </row>
    <row r="340" spans="1:5" ht="20.25" customHeight="1">
      <c r="A340" s="2" t="s">
        <v>284</v>
      </c>
      <c r="B340" s="26"/>
      <c r="C340" s="14">
        <v>200</v>
      </c>
      <c r="D340" s="71">
        <v>4762208.09</v>
      </c>
      <c r="E340" s="49"/>
    </row>
    <row r="341" spans="1:5" ht="20.25" customHeight="1">
      <c r="A341" s="2" t="s">
        <v>286</v>
      </c>
      <c r="B341" s="26"/>
      <c r="C341" s="14">
        <v>800</v>
      </c>
      <c r="D341" s="71">
        <v>53929.3</v>
      </c>
      <c r="E341" s="49"/>
    </row>
    <row r="342" spans="1:5" ht="38.25" customHeight="1">
      <c r="A342" s="24" t="s">
        <v>241</v>
      </c>
      <c r="B342" s="25" t="s">
        <v>74</v>
      </c>
      <c r="C342" s="29"/>
      <c r="D342" s="70">
        <f>D345+D347+D349</f>
        <v>71583</v>
      </c>
      <c r="E342" s="49"/>
    </row>
    <row r="343" spans="1:5" ht="47.25" hidden="1" customHeight="1">
      <c r="A343" s="9" t="s">
        <v>260</v>
      </c>
      <c r="B343" s="28" t="s">
        <v>174</v>
      </c>
      <c r="C343" s="14"/>
      <c r="D343" s="71"/>
      <c r="E343" s="49"/>
    </row>
    <row r="344" spans="1:5" ht="45" hidden="1" customHeight="1">
      <c r="A344" s="9" t="s">
        <v>224</v>
      </c>
      <c r="B344" s="28" t="s">
        <v>175</v>
      </c>
      <c r="C344" s="14"/>
      <c r="D344" s="71"/>
      <c r="E344" s="49"/>
    </row>
    <row r="345" spans="1:5" ht="35.25" customHeight="1">
      <c r="A345" s="9" t="s">
        <v>353</v>
      </c>
      <c r="B345" s="28" t="s">
        <v>174</v>
      </c>
      <c r="C345" s="14"/>
      <c r="D345" s="71">
        <f>D346</f>
        <v>3583</v>
      </c>
      <c r="E345" s="49"/>
    </row>
    <row r="346" spans="1:5" ht="23.25" customHeight="1">
      <c r="A346" s="2" t="s">
        <v>284</v>
      </c>
      <c r="B346" s="28"/>
      <c r="C346" s="14">
        <v>200</v>
      </c>
      <c r="D346" s="71">
        <v>3583</v>
      </c>
      <c r="E346" s="49"/>
    </row>
    <row r="347" spans="1:5" ht="22.5" customHeight="1">
      <c r="A347" s="2" t="s">
        <v>422</v>
      </c>
      <c r="B347" s="28" t="s">
        <v>175</v>
      </c>
      <c r="C347" s="14"/>
      <c r="D347" s="71">
        <f>D348</f>
        <v>20000</v>
      </c>
      <c r="E347" s="49"/>
    </row>
    <row r="348" spans="1:5" ht="22.5" customHeight="1">
      <c r="A348" s="2" t="s">
        <v>284</v>
      </c>
      <c r="B348" s="28"/>
      <c r="C348" s="14">
        <v>200</v>
      </c>
      <c r="D348" s="71">
        <v>20000</v>
      </c>
      <c r="E348" s="49"/>
    </row>
    <row r="349" spans="1:5" ht="27" customHeight="1">
      <c r="A349" s="2" t="s">
        <v>423</v>
      </c>
      <c r="B349" s="28" t="s">
        <v>424</v>
      </c>
      <c r="C349" s="14"/>
      <c r="D349" s="71">
        <f>D350</f>
        <v>48000</v>
      </c>
      <c r="E349" s="49"/>
    </row>
    <row r="350" spans="1:5" ht="18" customHeight="1">
      <c r="A350" s="2" t="s">
        <v>284</v>
      </c>
      <c r="B350" s="28"/>
      <c r="C350" s="14">
        <v>200</v>
      </c>
      <c r="D350" s="71">
        <v>48000</v>
      </c>
      <c r="E350" s="49"/>
    </row>
    <row r="351" spans="1:5" ht="37.5">
      <c r="A351" s="23" t="s">
        <v>114</v>
      </c>
      <c r="B351" s="31" t="s">
        <v>75</v>
      </c>
      <c r="C351" s="14"/>
      <c r="D351" s="69">
        <f>D352</f>
        <v>1550000</v>
      </c>
      <c r="E351" s="49"/>
    </row>
    <row r="352" spans="1:5" ht="31.5">
      <c r="A352" s="24" t="s">
        <v>167</v>
      </c>
      <c r="B352" s="25" t="s">
        <v>76</v>
      </c>
      <c r="C352" s="14"/>
      <c r="D352" s="70">
        <f>D353</f>
        <v>1550000</v>
      </c>
      <c r="E352" s="49"/>
    </row>
    <row r="353" spans="1:5" ht="25.5" customHeight="1">
      <c r="A353" s="9" t="s">
        <v>425</v>
      </c>
      <c r="B353" s="26" t="s">
        <v>176</v>
      </c>
      <c r="C353" s="29"/>
      <c r="D353" s="71">
        <f>D354</f>
        <v>1550000</v>
      </c>
      <c r="E353" s="49"/>
    </row>
    <row r="354" spans="1:5" ht="30.75" customHeight="1">
      <c r="A354" s="2" t="s">
        <v>283</v>
      </c>
      <c r="B354" s="28"/>
      <c r="C354" s="14">
        <v>600</v>
      </c>
      <c r="D354" s="71">
        <v>1550000</v>
      </c>
      <c r="E354" s="49"/>
    </row>
    <row r="355" spans="1:5" ht="37.5">
      <c r="A355" s="23" t="s">
        <v>108</v>
      </c>
      <c r="B355" s="53" t="s">
        <v>77</v>
      </c>
      <c r="C355" s="14"/>
      <c r="D355" s="69">
        <f>D356+D364</f>
        <v>6915794.9299999997</v>
      </c>
      <c r="E355" s="49"/>
    </row>
    <row r="356" spans="1:5" ht="31.5">
      <c r="A356" s="24" t="s">
        <v>109</v>
      </c>
      <c r="B356" s="25" t="s">
        <v>78</v>
      </c>
      <c r="C356" s="14"/>
      <c r="D356" s="70">
        <f>D357+D360+D362</f>
        <v>3879924.76</v>
      </c>
      <c r="E356" s="49"/>
    </row>
    <row r="357" spans="1:5" ht="37.5" customHeight="1">
      <c r="A357" s="9" t="s">
        <v>426</v>
      </c>
      <c r="B357" s="26" t="s">
        <v>177</v>
      </c>
      <c r="C357" s="29"/>
      <c r="D357" s="71">
        <f>D358+D359</f>
        <v>2766658.84</v>
      </c>
      <c r="E357" s="49"/>
    </row>
    <row r="358" spans="1:5" ht="25.5" customHeight="1">
      <c r="A358" s="2" t="s">
        <v>284</v>
      </c>
      <c r="B358" s="26"/>
      <c r="C358" s="14">
        <v>200</v>
      </c>
      <c r="D358" s="71">
        <v>2766658.84</v>
      </c>
      <c r="E358" s="49"/>
    </row>
    <row r="359" spans="1:5" ht="2.25" hidden="1" customHeight="1">
      <c r="A359" s="2" t="s">
        <v>286</v>
      </c>
      <c r="B359" s="26"/>
      <c r="C359" s="14">
        <v>800</v>
      </c>
      <c r="D359" s="67"/>
      <c r="E359" s="50"/>
    </row>
    <row r="360" spans="1:5" ht="30.75" customHeight="1">
      <c r="A360" s="9" t="s">
        <v>427</v>
      </c>
      <c r="B360" s="26" t="s">
        <v>178</v>
      </c>
      <c r="C360" s="14"/>
      <c r="D360" s="71">
        <f>D361</f>
        <v>688518.32</v>
      </c>
      <c r="E360" s="49"/>
    </row>
    <row r="361" spans="1:5" ht="18.75" customHeight="1">
      <c r="A361" s="2" t="s">
        <v>364</v>
      </c>
      <c r="B361" s="26"/>
      <c r="C361" s="14">
        <v>500</v>
      </c>
      <c r="D361" s="67">
        <v>688518.32</v>
      </c>
      <c r="E361" s="49"/>
    </row>
    <row r="362" spans="1:5" ht="21.75" customHeight="1">
      <c r="A362" s="9" t="s">
        <v>428</v>
      </c>
      <c r="B362" s="26" t="s">
        <v>79</v>
      </c>
      <c r="C362" s="14"/>
      <c r="D362" s="71">
        <f>D363</f>
        <v>424747.6</v>
      </c>
      <c r="E362" s="49"/>
    </row>
    <row r="363" spans="1:5" ht="27" customHeight="1">
      <c r="A363" s="2" t="s">
        <v>284</v>
      </c>
      <c r="B363" s="26"/>
      <c r="C363" s="14">
        <v>200</v>
      </c>
      <c r="D363" s="71">
        <v>424747.6</v>
      </c>
      <c r="E363" s="49"/>
    </row>
    <row r="364" spans="1:5" ht="31.5">
      <c r="A364" s="24" t="s">
        <v>233</v>
      </c>
      <c r="B364" s="25" t="s">
        <v>80</v>
      </c>
      <c r="C364" s="14"/>
      <c r="D364" s="70">
        <f>D365+D367+D368+D370</f>
        <v>3035870.17</v>
      </c>
      <c r="E364" s="49"/>
    </row>
    <row r="365" spans="1:5" ht="37.5" customHeight="1">
      <c r="A365" s="9" t="s">
        <v>429</v>
      </c>
      <c r="B365" s="26" t="s">
        <v>179</v>
      </c>
      <c r="C365" s="29"/>
      <c r="D365" s="71">
        <f>D366</f>
        <v>2998196.17</v>
      </c>
      <c r="E365" s="49"/>
    </row>
    <row r="366" spans="1:5" ht="21.75" customHeight="1">
      <c r="A366" s="2" t="s">
        <v>286</v>
      </c>
      <c r="B366" s="26"/>
      <c r="C366" s="14">
        <v>800</v>
      </c>
      <c r="D366" s="71">
        <v>2998196.17</v>
      </c>
      <c r="E366" s="49"/>
    </row>
    <row r="367" spans="1:5" ht="105.75" hidden="1" customHeight="1">
      <c r="A367" s="9" t="s">
        <v>261</v>
      </c>
      <c r="B367" s="26" t="s">
        <v>126</v>
      </c>
      <c r="C367" s="14">
        <v>800</v>
      </c>
      <c r="D367" s="71"/>
      <c r="E367" s="49"/>
    </row>
    <row r="368" spans="1:5" ht="87" hidden="1" customHeight="1">
      <c r="A368" s="9" t="s">
        <v>430</v>
      </c>
      <c r="B368" s="26" t="s">
        <v>127</v>
      </c>
      <c r="C368" s="14"/>
      <c r="D368" s="71">
        <f>D369</f>
        <v>0</v>
      </c>
      <c r="E368" s="49"/>
    </row>
    <row r="369" spans="1:5" hidden="1">
      <c r="A369" s="2" t="s">
        <v>286</v>
      </c>
      <c r="B369" s="26"/>
      <c r="C369" s="14">
        <v>800</v>
      </c>
      <c r="D369" s="71"/>
      <c r="E369" s="49"/>
    </row>
    <row r="370" spans="1:5" ht="35.25" customHeight="1">
      <c r="A370" s="9" t="s">
        <v>431</v>
      </c>
      <c r="B370" s="26" t="s">
        <v>128</v>
      </c>
      <c r="C370" s="14"/>
      <c r="D370" s="71">
        <f>D371</f>
        <v>37674</v>
      </c>
      <c r="E370" s="49"/>
    </row>
    <row r="371" spans="1:5" ht="21.75" customHeight="1">
      <c r="A371" s="2" t="s">
        <v>286</v>
      </c>
      <c r="B371" s="28"/>
      <c r="C371" s="14">
        <v>800</v>
      </c>
      <c r="D371" s="71">
        <v>37674</v>
      </c>
      <c r="E371" s="49"/>
    </row>
    <row r="372" spans="1:5" ht="37.5">
      <c r="A372" s="23" t="s">
        <v>104</v>
      </c>
      <c r="B372" s="31" t="s">
        <v>81</v>
      </c>
      <c r="C372" s="14"/>
      <c r="D372" s="69">
        <f>D373+D376</f>
        <v>511112</v>
      </c>
      <c r="E372" s="49"/>
    </row>
    <row r="373" spans="1:5" ht="31.5">
      <c r="A373" s="24" t="s">
        <v>305</v>
      </c>
      <c r="B373" s="25" t="s">
        <v>82</v>
      </c>
      <c r="C373" s="14"/>
      <c r="D373" s="70">
        <f>D374</f>
        <v>250000</v>
      </c>
      <c r="E373" s="49"/>
    </row>
    <row r="374" spans="1:5" ht="24" customHeight="1">
      <c r="A374" s="9" t="s">
        <v>496</v>
      </c>
      <c r="B374" s="26" t="s">
        <v>180</v>
      </c>
      <c r="C374" s="29"/>
      <c r="D374" s="71">
        <f>D375</f>
        <v>250000</v>
      </c>
      <c r="E374" s="49"/>
    </row>
    <row r="375" spans="1:5">
      <c r="A375" s="2" t="s">
        <v>286</v>
      </c>
      <c r="B375" s="26"/>
      <c r="C375" s="14">
        <v>800</v>
      </c>
      <c r="D375" s="71">
        <v>250000</v>
      </c>
      <c r="E375" s="49"/>
    </row>
    <row r="376" spans="1:5" ht="31.5">
      <c r="A376" s="24" t="s">
        <v>105</v>
      </c>
      <c r="B376" s="25" t="s">
        <v>83</v>
      </c>
      <c r="C376" s="14"/>
      <c r="D376" s="70">
        <f>D377+D379+D381+D382+D383+D385</f>
        <v>261112</v>
      </c>
      <c r="E376" s="49"/>
    </row>
    <row r="377" spans="1:5" ht="53.25" customHeight="1">
      <c r="A377" s="9" t="s">
        <v>497</v>
      </c>
      <c r="B377" s="32" t="s">
        <v>181</v>
      </c>
      <c r="C377" s="29"/>
      <c r="D377" s="71">
        <f>D378</f>
        <v>12223</v>
      </c>
      <c r="E377" s="49"/>
    </row>
    <row r="378" spans="1:5" ht="23.25" customHeight="1">
      <c r="A378" s="2" t="s">
        <v>286</v>
      </c>
      <c r="B378" s="32"/>
      <c r="C378" s="14">
        <v>800</v>
      </c>
      <c r="D378" s="71">
        <v>12223</v>
      </c>
      <c r="E378" s="49"/>
    </row>
    <row r="379" spans="1:5" ht="52.5" customHeight="1">
      <c r="A379" s="9" t="s">
        <v>498</v>
      </c>
      <c r="B379" s="26" t="s">
        <v>182</v>
      </c>
      <c r="C379" s="14"/>
      <c r="D379" s="71">
        <f>D380</f>
        <v>13889</v>
      </c>
      <c r="E379" s="49"/>
    </row>
    <row r="380" spans="1:5" ht="27.75" customHeight="1">
      <c r="A380" s="2" t="s">
        <v>286</v>
      </c>
      <c r="B380" s="28"/>
      <c r="C380" s="14">
        <v>800</v>
      </c>
      <c r="D380" s="71">
        <v>13889</v>
      </c>
      <c r="E380" s="49"/>
    </row>
    <row r="381" spans="1:5" ht="26.25" hidden="1" customHeight="1">
      <c r="A381" s="9"/>
      <c r="B381" s="28"/>
      <c r="C381" s="14"/>
      <c r="D381" s="71"/>
      <c r="E381" s="49"/>
    </row>
    <row r="382" spans="1:5" ht="25.5" hidden="1" customHeight="1">
      <c r="A382" s="9"/>
      <c r="B382" s="28"/>
      <c r="C382" s="14"/>
      <c r="D382" s="71"/>
      <c r="E382" s="49"/>
    </row>
    <row r="383" spans="1:5" ht="49.5" customHeight="1">
      <c r="A383" s="9" t="s">
        <v>354</v>
      </c>
      <c r="B383" s="28" t="s">
        <v>129</v>
      </c>
      <c r="C383" s="14"/>
      <c r="D383" s="71">
        <f>D384</f>
        <v>110000</v>
      </c>
      <c r="E383" s="49"/>
    </row>
    <row r="384" spans="1:5" ht="22.5" customHeight="1">
      <c r="A384" s="2" t="s">
        <v>286</v>
      </c>
      <c r="B384" s="28"/>
      <c r="C384" s="14">
        <v>800</v>
      </c>
      <c r="D384" s="71">
        <v>110000</v>
      </c>
      <c r="E384" s="49"/>
    </row>
    <row r="385" spans="1:5" ht="52.5" customHeight="1">
      <c r="A385" s="9" t="s">
        <v>355</v>
      </c>
      <c r="B385" s="28" t="s">
        <v>130</v>
      </c>
      <c r="C385" s="14"/>
      <c r="D385" s="71">
        <f>D386</f>
        <v>125000</v>
      </c>
      <c r="E385" s="49"/>
    </row>
    <row r="386" spans="1:5" ht="23.25" customHeight="1">
      <c r="A386" s="2" t="s">
        <v>286</v>
      </c>
      <c r="B386" s="28"/>
      <c r="C386" s="14">
        <v>800</v>
      </c>
      <c r="D386" s="71">
        <v>125000</v>
      </c>
      <c r="E386" s="49"/>
    </row>
    <row r="387" spans="1:5" ht="37.5">
      <c r="A387" s="23" t="s">
        <v>106</v>
      </c>
      <c r="B387" s="53" t="s">
        <v>84</v>
      </c>
      <c r="C387" s="14"/>
      <c r="D387" s="69">
        <f>D388</f>
        <v>720596.55</v>
      </c>
      <c r="E387" s="49"/>
    </row>
    <row r="388" spans="1:5" ht="31.5">
      <c r="A388" s="24" t="s">
        <v>107</v>
      </c>
      <c r="B388" s="25" t="s">
        <v>85</v>
      </c>
      <c r="C388" s="14"/>
      <c r="D388" s="70">
        <f>D389+D391+D393</f>
        <v>720596.55</v>
      </c>
      <c r="E388" s="49"/>
    </row>
    <row r="389" spans="1:5" ht="27" customHeight="1">
      <c r="A389" s="33" t="s">
        <v>499</v>
      </c>
      <c r="B389" s="54" t="s">
        <v>183</v>
      </c>
      <c r="C389" s="29"/>
      <c r="D389" s="71">
        <f>D390+D392</f>
        <v>189600</v>
      </c>
      <c r="E389" s="49"/>
    </row>
    <row r="390" spans="1:5" ht="20.25" hidden="1" customHeight="1">
      <c r="A390" s="2" t="s">
        <v>284</v>
      </c>
      <c r="B390" s="55"/>
      <c r="C390" s="14">
        <v>200</v>
      </c>
      <c r="D390" s="71"/>
      <c r="E390" s="49"/>
    </row>
    <row r="391" spans="1:5" ht="78.75" hidden="1">
      <c r="A391" s="9" t="s">
        <v>262</v>
      </c>
      <c r="B391" s="56">
        <v>1970150</v>
      </c>
      <c r="C391" s="14">
        <v>200</v>
      </c>
      <c r="D391" s="71"/>
      <c r="E391" s="49"/>
    </row>
    <row r="392" spans="1:5" ht="31.5">
      <c r="A392" s="2" t="s">
        <v>283</v>
      </c>
      <c r="B392" s="56"/>
      <c r="C392" s="14">
        <v>600</v>
      </c>
      <c r="D392" s="71">
        <v>189600</v>
      </c>
      <c r="E392" s="49"/>
    </row>
    <row r="393" spans="1:5" ht="31.5">
      <c r="A393" s="9" t="s">
        <v>356</v>
      </c>
      <c r="B393" s="28" t="s">
        <v>395</v>
      </c>
      <c r="C393" s="14"/>
      <c r="D393" s="71">
        <f>D394+D395</f>
        <v>530996.55000000005</v>
      </c>
      <c r="E393" s="49"/>
    </row>
    <row r="394" spans="1:5">
      <c r="A394" s="2" t="s">
        <v>284</v>
      </c>
      <c r="B394" s="56"/>
      <c r="C394" s="14">
        <v>200</v>
      </c>
      <c r="D394" s="71">
        <v>15930</v>
      </c>
      <c r="E394" s="49"/>
    </row>
    <row r="395" spans="1:5" ht="31.5">
      <c r="A395" s="2" t="s">
        <v>283</v>
      </c>
      <c r="B395" s="56"/>
      <c r="C395" s="14">
        <v>600</v>
      </c>
      <c r="D395" s="71">
        <v>515066.55</v>
      </c>
      <c r="E395" s="49"/>
    </row>
    <row r="396" spans="1:5" ht="37.5">
      <c r="A396" s="23" t="s">
        <v>115</v>
      </c>
      <c r="B396" s="57" t="s">
        <v>86</v>
      </c>
      <c r="C396" s="14"/>
      <c r="D396" s="69">
        <f>D397</f>
        <v>823752</v>
      </c>
      <c r="E396" s="49"/>
    </row>
    <row r="397" spans="1:5" ht="31.5">
      <c r="A397" s="24" t="s">
        <v>232</v>
      </c>
      <c r="B397" s="25" t="s">
        <v>87</v>
      </c>
      <c r="C397" s="14"/>
      <c r="D397" s="70">
        <f>D398+D400+D402+D403+D404+D405+D407</f>
        <v>823752</v>
      </c>
      <c r="E397" s="49"/>
    </row>
    <row r="398" spans="1:5" ht="33" customHeight="1">
      <c r="A398" s="9" t="s">
        <v>500</v>
      </c>
      <c r="B398" s="55" t="s">
        <v>184</v>
      </c>
      <c r="C398" s="29"/>
      <c r="D398" s="71">
        <f>D399</f>
        <v>210000</v>
      </c>
      <c r="E398" s="49"/>
    </row>
    <row r="399" spans="1:5" ht="24" customHeight="1">
      <c r="A399" s="2" t="s">
        <v>287</v>
      </c>
      <c r="B399" s="55"/>
      <c r="C399" s="14">
        <v>500</v>
      </c>
      <c r="D399" s="71">
        <v>210000</v>
      </c>
      <c r="E399" s="49"/>
    </row>
    <row r="400" spans="1:5" ht="25.5" customHeight="1">
      <c r="A400" s="9" t="s">
        <v>501</v>
      </c>
      <c r="B400" s="55" t="s">
        <v>185</v>
      </c>
      <c r="C400" s="14"/>
      <c r="D400" s="71">
        <f>D401</f>
        <v>503752</v>
      </c>
      <c r="E400" s="49"/>
    </row>
    <row r="401" spans="1:5" ht="18" customHeight="1">
      <c r="A401" s="2" t="s">
        <v>284</v>
      </c>
      <c r="B401" s="55"/>
      <c r="C401" s="14">
        <v>200</v>
      </c>
      <c r="D401" s="71">
        <v>503752</v>
      </c>
      <c r="E401" s="49"/>
    </row>
    <row r="402" spans="1:5" ht="63" hidden="1">
      <c r="A402" s="9" t="s">
        <v>263</v>
      </c>
      <c r="B402" s="55" t="s">
        <v>249</v>
      </c>
      <c r="C402" s="14">
        <v>200</v>
      </c>
      <c r="D402" s="71"/>
      <c r="E402" s="49"/>
    </row>
    <row r="403" spans="1:5" ht="63" hidden="1">
      <c r="A403" s="9" t="s">
        <v>263</v>
      </c>
      <c r="B403" s="55" t="s">
        <v>250</v>
      </c>
      <c r="C403" s="14"/>
      <c r="D403" s="71"/>
      <c r="E403" s="49"/>
    </row>
    <row r="404" spans="1:5" ht="72.75" hidden="1" customHeight="1">
      <c r="A404" s="9" t="s">
        <v>263</v>
      </c>
      <c r="B404" s="55" t="s">
        <v>251</v>
      </c>
      <c r="C404" s="14"/>
      <c r="D404" s="71"/>
      <c r="E404" s="49"/>
    </row>
    <row r="405" spans="1:5" ht="63" hidden="1" customHeight="1">
      <c r="A405" s="9" t="s">
        <v>264</v>
      </c>
      <c r="B405" s="55" t="s">
        <v>186</v>
      </c>
      <c r="C405" s="14"/>
      <c r="D405" s="71">
        <f>D406</f>
        <v>0</v>
      </c>
      <c r="E405" s="49"/>
    </row>
    <row r="406" spans="1:5" hidden="1">
      <c r="A406" s="2" t="s">
        <v>294</v>
      </c>
      <c r="B406" s="55"/>
      <c r="C406" s="14">
        <v>700</v>
      </c>
      <c r="D406" s="71"/>
      <c r="E406" s="49"/>
    </row>
    <row r="407" spans="1:5" ht="39.75" customHeight="1">
      <c r="A407" s="9" t="s">
        <v>502</v>
      </c>
      <c r="B407" s="55" t="s">
        <v>88</v>
      </c>
      <c r="C407" s="14"/>
      <c r="D407" s="71">
        <f>D408</f>
        <v>110000</v>
      </c>
      <c r="E407" s="49"/>
    </row>
    <row r="408" spans="1:5">
      <c r="A408" s="2" t="s">
        <v>284</v>
      </c>
      <c r="B408" s="55"/>
      <c r="C408" s="14">
        <v>200</v>
      </c>
      <c r="D408" s="71">
        <v>110000</v>
      </c>
      <c r="E408" s="49"/>
    </row>
    <row r="409" spans="1:5" ht="18.75">
      <c r="A409" s="23" t="s">
        <v>0</v>
      </c>
      <c r="B409" s="57"/>
      <c r="C409" s="14"/>
      <c r="D409" s="69">
        <f>D410+D465</f>
        <v>100718406.72</v>
      </c>
      <c r="E409" s="49"/>
    </row>
    <row r="410" spans="1:5" ht="19.5">
      <c r="A410" s="72" t="s">
        <v>0</v>
      </c>
      <c r="B410" s="73" t="s">
        <v>308</v>
      </c>
      <c r="C410" s="74"/>
      <c r="D410" s="75">
        <f>D411+D413+D423+D425+D452+D457+D460+D431+D433+D435+D437+D439+D441+D445++D447+D443+D455+D450</f>
        <v>32003431.619999997</v>
      </c>
      <c r="E410" s="49"/>
    </row>
    <row r="411" spans="1:5">
      <c r="A411" s="9" t="s">
        <v>265</v>
      </c>
      <c r="B411" s="55" t="s">
        <v>188</v>
      </c>
      <c r="C411" s="29"/>
      <c r="D411" s="71">
        <f>D412</f>
        <v>1313236.31</v>
      </c>
      <c r="E411" s="49"/>
    </row>
    <row r="412" spans="1:5" ht="47.25">
      <c r="A412" s="2" t="s">
        <v>285</v>
      </c>
      <c r="B412" s="55"/>
      <c r="C412" s="14">
        <v>100</v>
      </c>
      <c r="D412" s="71">
        <v>1313236.31</v>
      </c>
      <c r="E412" s="49"/>
    </row>
    <row r="413" spans="1:5">
      <c r="A413" s="9" t="s">
        <v>266</v>
      </c>
      <c r="B413" s="55" t="s">
        <v>189</v>
      </c>
      <c r="C413" s="14"/>
      <c r="D413" s="71">
        <f>D414+D415+D416</f>
        <v>25165945.169999998</v>
      </c>
      <c r="E413" s="49"/>
    </row>
    <row r="414" spans="1:5" ht="47.25">
      <c r="A414" s="2" t="s">
        <v>285</v>
      </c>
      <c r="B414" s="55"/>
      <c r="C414" s="14">
        <v>100</v>
      </c>
      <c r="D414" s="71">
        <v>20806694.109999999</v>
      </c>
      <c r="E414" s="49"/>
    </row>
    <row r="415" spans="1:5">
      <c r="A415" s="2" t="s">
        <v>284</v>
      </c>
      <c r="B415" s="55"/>
      <c r="C415" s="14">
        <v>200</v>
      </c>
      <c r="D415" s="71">
        <v>4149028.22</v>
      </c>
      <c r="E415" s="49"/>
    </row>
    <row r="416" spans="1:5">
      <c r="A416" s="2" t="s">
        <v>286</v>
      </c>
      <c r="B416" s="55"/>
      <c r="C416" s="14">
        <v>800</v>
      </c>
      <c r="D416" s="71">
        <v>210222.84</v>
      </c>
      <c r="E416" s="49"/>
    </row>
    <row r="417" spans="1:5" ht="0.75" hidden="1" customHeight="1">
      <c r="A417" s="9" t="s">
        <v>267</v>
      </c>
      <c r="B417" s="55" t="s">
        <v>255</v>
      </c>
      <c r="C417" s="14">
        <v>800</v>
      </c>
      <c r="D417" s="71"/>
      <c r="E417" s="49"/>
    </row>
    <row r="418" spans="1:5" ht="47.25" hidden="1">
      <c r="A418" s="9" t="s">
        <v>267</v>
      </c>
      <c r="B418" s="55" t="s">
        <v>256</v>
      </c>
      <c r="C418" s="14"/>
      <c r="D418" s="71"/>
      <c r="E418" s="49"/>
    </row>
    <row r="419" spans="1:5" ht="47.25" hidden="1">
      <c r="A419" s="9" t="s">
        <v>268</v>
      </c>
      <c r="B419" s="55" t="s">
        <v>257</v>
      </c>
      <c r="C419" s="14"/>
      <c r="D419" s="71"/>
      <c r="E419" s="49"/>
    </row>
    <row r="420" spans="1:5" ht="31.5" hidden="1">
      <c r="A420" s="9" t="s">
        <v>269</v>
      </c>
      <c r="B420" s="55" t="s">
        <v>252</v>
      </c>
      <c r="C420" s="14"/>
      <c r="D420" s="71"/>
      <c r="E420" s="49"/>
    </row>
    <row r="421" spans="1:5" ht="31.5" hidden="1">
      <c r="A421" s="9" t="s">
        <v>270</v>
      </c>
      <c r="B421" s="55" t="s">
        <v>253</v>
      </c>
      <c r="C421" s="14"/>
      <c r="D421" s="71"/>
      <c r="E421" s="49"/>
    </row>
    <row r="422" spans="1:5" ht="31.5" hidden="1">
      <c r="A422" s="9" t="s">
        <v>271</v>
      </c>
      <c r="B422" s="55" t="s">
        <v>254</v>
      </c>
      <c r="C422" s="14"/>
      <c r="D422" s="71"/>
      <c r="E422" s="49"/>
    </row>
    <row r="423" spans="1:5" ht="31.5">
      <c r="A423" s="9" t="s">
        <v>272</v>
      </c>
      <c r="B423" s="55" t="s">
        <v>192</v>
      </c>
      <c r="C423" s="14"/>
      <c r="D423" s="71">
        <f>D424</f>
        <v>380283.75</v>
      </c>
      <c r="E423" s="49"/>
    </row>
    <row r="424" spans="1:5" ht="47.25">
      <c r="A424" s="2" t="s">
        <v>285</v>
      </c>
      <c r="B424" s="55"/>
      <c r="C424" s="14">
        <v>100</v>
      </c>
      <c r="D424" s="71">
        <v>380283.75</v>
      </c>
      <c r="E424" s="49"/>
    </row>
    <row r="425" spans="1:5" ht="18.95" customHeight="1">
      <c r="A425" s="9" t="s">
        <v>273</v>
      </c>
      <c r="B425" s="55" t="s">
        <v>190</v>
      </c>
      <c r="C425" s="14"/>
      <c r="D425" s="71">
        <f>D426+D428+D427</f>
        <v>611834.39</v>
      </c>
      <c r="E425" s="49"/>
    </row>
    <row r="426" spans="1:5" ht="23.25" customHeight="1">
      <c r="A426" s="2" t="s">
        <v>284</v>
      </c>
      <c r="B426" s="55"/>
      <c r="C426" s="14">
        <v>200</v>
      </c>
      <c r="D426" s="71">
        <v>79246.39</v>
      </c>
      <c r="E426" s="49"/>
    </row>
    <row r="427" spans="1:5" ht="24.75" customHeight="1">
      <c r="A427" s="2" t="s">
        <v>366</v>
      </c>
      <c r="B427" s="55"/>
      <c r="C427" s="14">
        <v>300</v>
      </c>
      <c r="D427" s="71">
        <v>15000</v>
      </c>
      <c r="E427" s="49"/>
    </row>
    <row r="428" spans="1:5" ht="22.5" customHeight="1">
      <c r="A428" s="2" t="s">
        <v>286</v>
      </c>
      <c r="B428" s="55"/>
      <c r="C428" s="14">
        <v>800</v>
      </c>
      <c r="D428" s="71">
        <v>517588</v>
      </c>
      <c r="E428" s="49"/>
    </row>
    <row r="429" spans="1:5" ht="27.75" hidden="1" customHeight="1">
      <c r="A429" s="9" t="s">
        <v>274</v>
      </c>
      <c r="B429" s="55" t="s">
        <v>191</v>
      </c>
      <c r="C429" s="14">
        <v>800</v>
      </c>
      <c r="D429" s="71"/>
      <c r="E429" s="49"/>
    </row>
    <row r="430" spans="1:5" ht="24" hidden="1" customHeight="1">
      <c r="A430" s="9" t="s">
        <v>275</v>
      </c>
      <c r="B430" s="55" t="s">
        <v>89</v>
      </c>
      <c r="C430" s="14"/>
      <c r="D430" s="71"/>
      <c r="E430" s="49"/>
    </row>
    <row r="431" spans="1:5" ht="21" customHeight="1">
      <c r="A431" s="9" t="s">
        <v>519</v>
      </c>
      <c r="B431" s="55" t="s">
        <v>191</v>
      </c>
      <c r="C431" s="14"/>
      <c r="D431" s="71">
        <f>D432</f>
        <v>505803</v>
      </c>
      <c r="E431" s="49"/>
    </row>
    <row r="432" spans="1:5" ht="18" customHeight="1">
      <c r="A432" s="2" t="s">
        <v>286</v>
      </c>
      <c r="B432" s="55"/>
      <c r="C432" s="14">
        <v>800</v>
      </c>
      <c r="D432" s="71">
        <v>505803</v>
      </c>
      <c r="E432" s="49"/>
    </row>
    <row r="433" spans="1:5" ht="30.75" customHeight="1">
      <c r="A433" s="2" t="s">
        <v>325</v>
      </c>
      <c r="B433" s="55" t="s">
        <v>324</v>
      </c>
      <c r="C433" s="14"/>
      <c r="D433" s="71">
        <f>D434</f>
        <v>12379</v>
      </c>
      <c r="E433" s="49"/>
    </row>
    <row r="434" spans="1:5" ht="21" customHeight="1">
      <c r="A434" s="2" t="s">
        <v>284</v>
      </c>
      <c r="B434" s="55"/>
      <c r="C434" s="14">
        <v>200</v>
      </c>
      <c r="D434" s="71">
        <v>12379</v>
      </c>
      <c r="E434" s="49"/>
    </row>
    <row r="435" spans="1:5" ht="47.25">
      <c r="A435" s="2" t="s">
        <v>329</v>
      </c>
      <c r="B435" s="55" t="s">
        <v>255</v>
      </c>
      <c r="C435" s="14"/>
      <c r="D435" s="71">
        <f>D436</f>
        <v>272700</v>
      </c>
      <c r="E435" s="49"/>
    </row>
    <row r="436" spans="1:5" ht="24.75" customHeight="1">
      <c r="A436" s="2" t="s">
        <v>284</v>
      </c>
      <c r="B436" s="55"/>
      <c r="C436" s="14">
        <v>200</v>
      </c>
      <c r="D436" s="71">
        <v>272700</v>
      </c>
      <c r="E436" s="49"/>
    </row>
    <row r="437" spans="1:5" ht="36" customHeight="1">
      <c r="A437" s="2" t="s">
        <v>327</v>
      </c>
      <c r="B437" s="55" t="s">
        <v>326</v>
      </c>
      <c r="C437" s="14"/>
      <c r="D437" s="71">
        <f>D438</f>
        <v>12379</v>
      </c>
      <c r="E437" s="49"/>
    </row>
    <row r="438" spans="1:5" ht="21" customHeight="1">
      <c r="A438" s="2" t="s">
        <v>284</v>
      </c>
      <c r="B438" s="55"/>
      <c r="C438" s="14">
        <v>200</v>
      </c>
      <c r="D438" s="71">
        <v>12379</v>
      </c>
      <c r="E438" s="49"/>
    </row>
    <row r="439" spans="1:5" ht="47.25">
      <c r="A439" s="2" t="s">
        <v>328</v>
      </c>
      <c r="B439" s="55" t="s">
        <v>256</v>
      </c>
      <c r="C439" s="14"/>
      <c r="D439" s="71">
        <f>D440</f>
        <v>76800</v>
      </c>
      <c r="E439" s="49"/>
    </row>
    <row r="440" spans="1:5" ht="25.5" customHeight="1">
      <c r="A440" s="2" t="s">
        <v>284</v>
      </c>
      <c r="B440" s="55"/>
      <c r="C440" s="14">
        <v>200</v>
      </c>
      <c r="D440" s="71">
        <v>76800</v>
      </c>
      <c r="E440" s="49"/>
    </row>
    <row r="441" spans="1:5" ht="36.75" customHeight="1">
      <c r="A441" s="2" t="s">
        <v>330</v>
      </c>
      <c r="B441" s="55" t="s">
        <v>253</v>
      </c>
      <c r="C441" s="14"/>
      <c r="D441" s="71">
        <f>D442</f>
        <v>20753</v>
      </c>
      <c r="E441" s="49"/>
    </row>
    <row r="442" spans="1:5" ht="26.25" customHeight="1">
      <c r="A442" s="2" t="s">
        <v>284</v>
      </c>
      <c r="B442" s="55"/>
      <c r="C442" s="14">
        <v>200</v>
      </c>
      <c r="D442" s="71">
        <v>20753</v>
      </c>
      <c r="E442" s="49"/>
    </row>
    <row r="443" spans="1:5" ht="30.75" hidden="1" customHeight="1">
      <c r="A443" s="2"/>
      <c r="B443" s="55"/>
      <c r="C443" s="14"/>
      <c r="D443" s="71">
        <f>D444</f>
        <v>0</v>
      </c>
      <c r="E443" s="49"/>
    </row>
    <row r="444" spans="1:5" ht="31.5" hidden="1" customHeight="1">
      <c r="A444" s="2"/>
      <c r="B444" s="55"/>
      <c r="C444" s="14"/>
      <c r="D444" s="71"/>
      <c r="E444" s="49"/>
    </row>
    <row r="445" spans="1:5" ht="31.5" customHeight="1">
      <c r="A445" s="2" t="s">
        <v>393</v>
      </c>
      <c r="B445" s="55" t="s">
        <v>331</v>
      </c>
      <c r="C445" s="14"/>
      <c r="D445" s="71">
        <f>D446</f>
        <v>12379</v>
      </c>
      <c r="E445" s="49"/>
    </row>
    <row r="446" spans="1:5" ht="24.75" customHeight="1">
      <c r="A446" s="2" t="s">
        <v>284</v>
      </c>
      <c r="B446" s="55"/>
      <c r="C446" s="14">
        <v>200</v>
      </c>
      <c r="D446" s="71">
        <v>12379</v>
      </c>
      <c r="E446" s="49"/>
    </row>
    <row r="447" spans="1:5" ht="47.25">
      <c r="A447" s="2" t="s">
        <v>332</v>
      </c>
      <c r="B447" s="55" t="s">
        <v>257</v>
      </c>
      <c r="C447" s="14"/>
      <c r="D447" s="71">
        <f>D448</f>
        <v>202700</v>
      </c>
      <c r="E447" s="49"/>
    </row>
    <row r="448" spans="1:5">
      <c r="A448" s="2" t="s">
        <v>284</v>
      </c>
      <c r="B448" s="55"/>
      <c r="C448" s="14">
        <v>200</v>
      </c>
      <c r="D448" s="71">
        <v>202700</v>
      </c>
      <c r="E448" s="49"/>
    </row>
    <row r="449" spans="1:5" hidden="1">
      <c r="A449" s="2"/>
      <c r="B449" s="55"/>
      <c r="C449" s="14"/>
      <c r="D449" s="71"/>
      <c r="E449" s="49"/>
    </row>
    <row r="450" spans="1:5" ht="31.5">
      <c r="A450" s="2" t="s">
        <v>333</v>
      </c>
      <c r="B450" s="55" t="s">
        <v>254</v>
      </c>
      <c r="C450" s="14"/>
      <c r="D450" s="71">
        <f>D451</f>
        <v>58108</v>
      </c>
      <c r="E450" s="49"/>
    </row>
    <row r="451" spans="1:5">
      <c r="A451" s="2" t="s">
        <v>284</v>
      </c>
      <c r="B451" s="55"/>
      <c r="C451" s="14">
        <v>200</v>
      </c>
      <c r="D451" s="71">
        <v>58108</v>
      </c>
      <c r="E451" s="49"/>
    </row>
    <row r="452" spans="1:5" ht="40.5" customHeight="1">
      <c r="A452" s="9" t="s">
        <v>520</v>
      </c>
      <c r="B452" s="55" t="s">
        <v>316</v>
      </c>
      <c r="C452" s="14"/>
      <c r="D452" s="71">
        <f>D453+D454</f>
        <v>1050412</v>
      </c>
      <c r="E452" s="49"/>
    </row>
    <row r="453" spans="1:5" ht="47.25">
      <c r="A453" s="2" t="s">
        <v>285</v>
      </c>
      <c r="B453" s="55"/>
      <c r="C453" s="14">
        <v>100</v>
      </c>
      <c r="D453" s="71">
        <v>872591.7</v>
      </c>
      <c r="E453" s="49"/>
    </row>
    <row r="454" spans="1:5" ht="24" customHeight="1">
      <c r="A454" s="2" t="s">
        <v>284</v>
      </c>
      <c r="B454" s="55"/>
      <c r="C454" s="14">
        <v>200</v>
      </c>
      <c r="D454" s="71">
        <v>177820.3</v>
      </c>
      <c r="E454" s="49"/>
    </row>
    <row r="455" spans="1:5" ht="31.5" customHeight="1">
      <c r="A455" s="77" t="s">
        <v>400</v>
      </c>
      <c r="B455" s="55" t="s">
        <v>398</v>
      </c>
      <c r="C455" s="14"/>
      <c r="D455" s="71">
        <f>D456</f>
        <v>1885000</v>
      </c>
      <c r="E455" s="49"/>
    </row>
    <row r="456" spans="1:5" ht="35.25" customHeight="1">
      <c r="A456" s="2" t="s">
        <v>285</v>
      </c>
      <c r="B456" s="55"/>
      <c r="C456" s="14">
        <v>100</v>
      </c>
      <c r="D456" s="71">
        <v>1885000</v>
      </c>
      <c r="E456" s="49"/>
    </row>
    <row r="457" spans="1:5" ht="31.5">
      <c r="A457" s="9" t="s">
        <v>521</v>
      </c>
      <c r="B457" s="55" t="s">
        <v>90</v>
      </c>
      <c r="C457" s="14"/>
      <c r="D457" s="71">
        <f>D458+D459</f>
        <v>397466</v>
      </c>
      <c r="E457" s="49"/>
    </row>
    <row r="458" spans="1:5" ht="47.25">
      <c r="A458" s="2" t="s">
        <v>285</v>
      </c>
      <c r="B458" s="55"/>
      <c r="C458" s="14">
        <v>100</v>
      </c>
      <c r="D458" s="71">
        <v>370238.35</v>
      </c>
      <c r="E458" s="49"/>
    </row>
    <row r="459" spans="1:5">
      <c r="A459" s="2" t="s">
        <v>284</v>
      </c>
      <c r="B459" s="55"/>
      <c r="C459" s="14">
        <v>200</v>
      </c>
      <c r="D459" s="71">
        <v>27227.65</v>
      </c>
      <c r="E459" s="49"/>
    </row>
    <row r="460" spans="1:5" ht="31.5">
      <c r="A460" s="9" t="s">
        <v>523</v>
      </c>
      <c r="B460" s="55" t="s">
        <v>91</v>
      </c>
      <c r="C460" s="14"/>
      <c r="D460" s="71">
        <f>D461</f>
        <v>25253</v>
      </c>
      <c r="E460" s="49"/>
    </row>
    <row r="461" spans="1:5" ht="18.75" customHeight="1">
      <c r="A461" s="2" t="s">
        <v>284</v>
      </c>
      <c r="B461" s="55"/>
      <c r="C461" s="14">
        <v>200</v>
      </c>
      <c r="D461" s="71">
        <v>25253</v>
      </c>
      <c r="E461" s="49"/>
    </row>
    <row r="462" spans="1:5" ht="1.5" hidden="1" customHeight="1">
      <c r="A462" s="9" t="s">
        <v>278</v>
      </c>
      <c r="B462" s="55" t="s">
        <v>277</v>
      </c>
      <c r="C462" s="14">
        <v>200</v>
      </c>
      <c r="D462" s="71"/>
      <c r="E462" s="49"/>
    </row>
    <row r="463" spans="1:5" ht="28.5" hidden="1" customHeight="1">
      <c r="A463" s="34"/>
      <c r="B463" s="58"/>
      <c r="C463" s="14"/>
      <c r="D463" s="71"/>
      <c r="E463" s="49"/>
    </row>
    <row r="464" spans="1:5" ht="23.25" hidden="1" customHeight="1">
      <c r="A464" s="9" t="s">
        <v>296</v>
      </c>
      <c r="B464" s="54" t="s">
        <v>187</v>
      </c>
      <c r="C464" s="14"/>
      <c r="D464" s="71"/>
      <c r="E464" s="49"/>
    </row>
    <row r="465" spans="1:5" ht="23.25" customHeight="1">
      <c r="A465" s="76" t="s">
        <v>309</v>
      </c>
      <c r="B465" s="73" t="s">
        <v>310</v>
      </c>
      <c r="C465" s="74"/>
      <c r="D465" s="75">
        <f>SUM(D466+D468+D470+D472+D479+D481+D483+D485+D490+D492+D494+D500+D502+D504+D506)</f>
        <v>68714975.099999994</v>
      </c>
      <c r="E465" s="49"/>
    </row>
    <row r="466" spans="1:5" ht="30.75" customHeight="1">
      <c r="A466" s="9" t="s">
        <v>522</v>
      </c>
      <c r="B466" s="55" t="s">
        <v>282</v>
      </c>
      <c r="C466" s="29"/>
      <c r="D466" s="71">
        <f>D467</f>
        <v>116000</v>
      </c>
      <c r="E466" s="49"/>
    </row>
    <row r="467" spans="1:5" ht="22.5" customHeight="1">
      <c r="A467" s="2" t="s">
        <v>287</v>
      </c>
      <c r="B467" s="55"/>
      <c r="C467" s="14">
        <v>500</v>
      </c>
      <c r="D467" s="71">
        <v>116000</v>
      </c>
      <c r="E467" s="49"/>
    </row>
    <row r="468" spans="1:5" ht="36" customHeight="1">
      <c r="A468" s="5" t="s">
        <v>503</v>
      </c>
      <c r="B468" s="55" t="s">
        <v>504</v>
      </c>
      <c r="C468" s="14"/>
      <c r="D468" s="71">
        <f>SUM(D469)</f>
        <v>254424.24</v>
      </c>
      <c r="E468" s="49"/>
    </row>
    <row r="469" spans="1:5" ht="25.5" customHeight="1">
      <c r="A469" s="2" t="s">
        <v>287</v>
      </c>
      <c r="B469" s="55"/>
      <c r="C469" s="14">
        <v>500</v>
      </c>
      <c r="D469" s="71">
        <v>254424.24</v>
      </c>
      <c r="E469" s="49"/>
    </row>
    <row r="470" spans="1:5" ht="56.25" customHeight="1">
      <c r="A470" s="77" t="s">
        <v>404</v>
      </c>
      <c r="B470" s="54" t="s">
        <v>505</v>
      </c>
      <c r="C470" s="14"/>
      <c r="D470" s="71">
        <f>SUM(D471)</f>
        <v>7445</v>
      </c>
      <c r="E470" s="49"/>
    </row>
    <row r="471" spans="1:5" ht="23.25" customHeight="1">
      <c r="A471" s="2" t="s">
        <v>287</v>
      </c>
      <c r="B471" s="54"/>
      <c r="C471" s="14">
        <v>500</v>
      </c>
      <c r="D471" s="71">
        <v>7445</v>
      </c>
      <c r="E471" s="49"/>
    </row>
    <row r="472" spans="1:5" ht="35.25" customHeight="1">
      <c r="A472" s="9" t="s">
        <v>317</v>
      </c>
      <c r="B472" s="55" t="s">
        <v>131</v>
      </c>
      <c r="C472" s="14"/>
      <c r="D472" s="71">
        <f>SUM(D473)</f>
        <v>331039.44</v>
      </c>
      <c r="E472" s="49"/>
    </row>
    <row r="473" spans="1:5" ht="18" customHeight="1">
      <c r="A473" s="2" t="s">
        <v>287</v>
      </c>
      <c r="B473" s="79"/>
      <c r="C473" s="14">
        <v>500</v>
      </c>
      <c r="D473" s="71">
        <v>331039.44</v>
      </c>
      <c r="E473" s="49"/>
    </row>
    <row r="474" spans="1:5" ht="29.25" hidden="1" customHeight="1">
      <c r="A474" s="9" t="s">
        <v>297</v>
      </c>
      <c r="B474" s="55" t="s">
        <v>132</v>
      </c>
      <c r="C474" s="14"/>
      <c r="D474" s="71"/>
      <c r="E474" s="49"/>
    </row>
    <row r="475" spans="1:5" ht="42" hidden="1" customHeight="1">
      <c r="A475" s="9" t="s">
        <v>298</v>
      </c>
      <c r="B475" s="55" t="s">
        <v>133</v>
      </c>
      <c r="C475" s="14"/>
      <c r="D475" s="71"/>
      <c r="E475" s="49"/>
    </row>
    <row r="476" spans="1:5" ht="42.75" hidden="1" customHeight="1">
      <c r="A476" s="9" t="s">
        <v>299</v>
      </c>
      <c r="B476" s="55" t="s">
        <v>139</v>
      </c>
      <c r="C476" s="14"/>
      <c r="D476" s="71"/>
      <c r="E476" s="49"/>
    </row>
    <row r="477" spans="1:5" ht="51.75" hidden="1" customHeight="1">
      <c r="A477" s="9" t="s">
        <v>317</v>
      </c>
      <c r="B477" s="55" t="s">
        <v>131</v>
      </c>
      <c r="C477" s="14"/>
      <c r="D477" s="71">
        <f>D478</f>
        <v>0</v>
      </c>
      <c r="E477" s="49"/>
    </row>
    <row r="478" spans="1:5" ht="43.5" hidden="1" customHeight="1">
      <c r="A478" s="2" t="s">
        <v>287</v>
      </c>
      <c r="B478" s="55"/>
      <c r="C478" s="14">
        <v>500</v>
      </c>
      <c r="D478" s="71"/>
      <c r="E478" s="49"/>
    </row>
    <row r="479" spans="1:5" ht="23.25" customHeight="1">
      <c r="A479" s="2" t="s">
        <v>319</v>
      </c>
      <c r="B479" s="55" t="s">
        <v>318</v>
      </c>
      <c r="C479" s="14"/>
      <c r="D479" s="71">
        <f>D480</f>
        <v>1200000</v>
      </c>
      <c r="E479" s="49"/>
    </row>
    <row r="480" spans="1:5" ht="21" customHeight="1">
      <c r="A480" s="2" t="s">
        <v>287</v>
      </c>
      <c r="B480" s="55"/>
      <c r="C480" s="14">
        <v>500</v>
      </c>
      <c r="D480" s="71">
        <v>1200000</v>
      </c>
      <c r="E480" s="49"/>
    </row>
    <row r="481" spans="1:5" ht="23.25" customHeight="1">
      <c r="A481" s="2" t="s">
        <v>367</v>
      </c>
      <c r="B481" s="55" t="s">
        <v>132</v>
      </c>
      <c r="C481" s="14"/>
      <c r="D481" s="71">
        <f>D482</f>
        <v>1270156</v>
      </c>
      <c r="E481" s="49"/>
    </row>
    <row r="482" spans="1:5" ht="27.75" customHeight="1">
      <c r="A482" s="2" t="s">
        <v>287</v>
      </c>
      <c r="B482" s="55"/>
      <c r="C482" s="14">
        <v>500</v>
      </c>
      <c r="D482" s="71">
        <v>1270156</v>
      </c>
      <c r="E482" s="49"/>
    </row>
    <row r="483" spans="1:5" ht="39" customHeight="1">
      <c r="A483" s="2" t="s">
        <v>357</v>
      </c>
      <c r="B483" s="55" t="s">
        <v>358</v>
      </c>
      <c r="C483" s="14"/>
      <c r="D483" s="71">
        <f>D484</f>
        <v>1000000</v>
      </c>
      <c r="E483" s="49"/>
    </row>
    <row r="484" spans="1:5" ht="20.25" customHeight="1">
      <c r="A484" s="2" t="s">
        <v>287</v>
      </c>
      <c r="B484" s="55"/>
      <c r="C484" s="14">
        <v>500</v>
      </c>
      <c r="D484" s="71">
        <v>1000000</v>
      </c>
      <c r="E484" s="49"/>
    </row>
    <row r="485" spans="1:5" ht="40.5" customHeight="1">
      <c r="A485" s="9" t="s">
        <v>524</v>
      </c>
      <c r="B485" s="55" t="s">
        <v>143</v>
      </c>
      <c r="C485" s="14"/>
      <c r="D485" s="71">
        <f>D486</f>
        <v>201324.6</v>
      </c>
      <c r="E485" s="49"/>
    </row>
    <row r="486" spans="1:5" ht="18" customHeight="1">
      <c r="A486" s="2" t="s">
        <v>287</v>
      </c>
      <c r="B486" s="55"/>
      <c r="C486" s="14">
        <v>500</v>
      </c>
      <c r="D486" s="71">
        <v>201324.6</v>
      </c>
      <c r="E486" s="49"/>
    </row>
    <row r="487" spans="1:5" ht="38.25" hidden="1" customHeight="1">
      <c r="A487" s="9" t="s">
        <v>300</v>
      </c>
      <c r="B487" s="55" t="s">
        <v>140</v>
      </c>
      <c r="C487" s="14">
        <v>500</v>
      </c>
      <c r="D487" s="71"/>
      <c r="E487" s="49"/>
    </row>
    <row r="488" spans="1:5" ht="30.75" hidden="1" customHeight="1">
      <c r="A488" s="9" t="s">
        <v>301</v>
      </c>
      <c r="B488" s="55" t="s">
        <v>141</v>
      </c>
      <c r="C488" s="14"/>
      <c r="D488" s="71"/>
      <c r="E488" s="49"/>
    </row>
    <row r="489" spans="1:5" ht="36.75" hidden="1" customHeight="1">
      <c r="A489" s="9" t="s">
        <v>302</v>
      </c>
      <c r="B489" s="55" t="s">
        <v>144</v>
      </c>
      <c r="C489" s="14"/>
      <c r="D489" s="71"/>
      <c r="E489" s="49"/>
    </row>
    <row r="490" spans="1:5" ht="24" customHeight="1">
      <c r="A490" s="77" t="s">
        <v>400</v>
      </c>
      <c r="B490" s="55" t="s">
        <v>399</v>
      </c>
      <c r="C490" s="14"/>
      <c r="D490" s="71">
        <f>D491</f>
        <v>994000</v>
      </c>
      <c r="E490" s="49"/>
    </row>
    <row r="491" spans="1:5" ht="27.75" customHeight="1">
      <c r="A491" s="2" t="s">
        <v>287</v>
      </c>
      <c r="B491" s="55"/>
      <c r="C491" s="14">
        <v>500</v>
      </c>
      <c r="D491" s="67">
        <v>994000</v>
      </c>
      <c r="E491" s="49"/>
    </row>
    <row r="492" spans="1:5" ht="31.5">
      <c r="A492" s="2" t="s">
        <v>387</v>
      </c>
      <c r="B492" s="55" t="s">
        <v>388</v>
      </c>
      <c r="C492" s="14"/>
      <c r="D492" s="67">
        <f>D493</f>
        <v>594537</v>
      </c>
      <c r="E492" s="49"/>
    </row>
    <row r="493" spans="1:5">
      <c r="A493" s="2" t="s">
        <v>287</v>
      </c>
      <c r="B493" s="55"/>
      <c r="C493" s="14">
        <v>500</v>
      </c>
      <c r="D493" s="67">
        <v>594537</v>
      </c>
      <c r="E493" s="49"/>
    </row>
    <row r="494" spans="1:5">
      <c r="A494" s="2" t="s">
        <v>359</v>
      </c>
      <c r="B494" s="55" t="s">
        <v>142</v>
      </c>
      <c r="C494" s="14"/>
      <c r="D494" s="67">
        <f>D495</f>
        <v>15172545.82</v>
      </c>
      <c r="E494" s="49"/>
    </row>
    <row r="495" spans="1:5" ht="22.5" customHeight="1">
      <c r="A495" s="2" t="s">
        <v>287</v>
      </c>
      <c r="B495" s="55"/>
      <c r="C495" s="14">
        <v>500</v>
      </c>
      <c r="D495" s="67">
        <v>15172545.82</v>
      </c>
      <c r="E495" s="49"/>
    </row>
    <row r="496" spans="1:5" ht="47.25" hidden="1">
      <c r="A496" s="9" t="s">
        <v>303</v>
      </c>
      <c r="B496" s="55" t="s">
        <v>145</v>
      </c>
      <c r="C496" s="14"/>
      <c r="D496" s="71">
        <f>D497</f>
        <v>0</v>
      </c>
      <c r="E496" s="49"/>
    </row>
    <row r="497" spans="1:5" hidden="1">
      <c r="A497" s="2" t="s">
        <v>287</v>
      </c>
      <c r="B497" s="55"/>
      <c r="C497" s="14">
        <v>500</v>
      </c>
      <c r="D497" s="71"/>
      <c r="E497" s="49"/>
    </row>
    <row r="498" spans="1:5" ht="31.5" hidden="1">
      <c r="A498" s="9" t="s">
        <v>304</v>
      </c>
      <c r="B498" s="55" t="s">
        <v>146</v>
      </c>
      <c r="C498" s="14">
        <v>500</v>
      </c>
      <c r="D498" s="71">
        <f>D499</f>
        <v>0</v>
      </c>
      <c r="E498" s="49"/>
    </row>
    <row r="499" spans="1:5" hidden="1">
      <c r="A499" s="2" t="s">
        <v>287</v>
      </c>
      <c r="B499" s="55"/>
      <c r="C499" s="14"/>
      <c r="D499" s="71"/>
      <c r="E499" s="49"/>
    </row>
    <row r="500" spans="1:5">
      <c r="A500" s="9" t="s">
        <v>525</v>
      </c>
      <c r="B500" s="55" t="s">
        <v>147</v>
      </c>
      <c r="C500" s="14"/>
      <c r="D500" s="71">
        <f>D501</f>
        <v>42974000</v>
      </c>
      <c r="E500" s="49"/>
    </row>
    <row r="501" spans="1:5">
      <c r="A501" s="2" t="s">
        <v>287</v>
      </c>
      <c r="B501" s="55"/>
      <c r="C501" s="14">
        <v>500</v>
      </c>
      <c r="D501" s="71">
        <v>42974000</v>
      </c>
      <c r="E501" s="49"/>
    </row>
    <row r="502" spans="1:5" ht="51.75" customHeight="1">
      <c r="A502" s="9" t="s">
        <v>365</v>
      </c>
      <c r="B502" s="55" t="s">
        <v>368</v>
      </c>
      <c r="C502" s="14"/>
      <c r="D502" s="71">
        <f>D503</f>
        <v>1472000</v>
      </c>
      <c r="E502" s="49"/>
    </row>
    <row r="503" spans="1:5" ht="21" customHeight="1">
      <c r="A503" s="2" t="s">
        <v>287</v>
      </c>
      <c r="B503" s="54"/>
      <c r="C503" s="14">
        <v>500</v>
      </c>
      <c r="D503" s="80">
        <v>1472000</v>
      </c>
      <c r="E503" s="49"/>
    </row>
    <row r="504" spans="1:5" ht="34.5" customHeight="1">
      <c r="A504" s="2" t="s">
        <v>506</v>
      </c>
      <c r="B504" s="54" t="s">
        <v>507</v>
      </c>
      <c r="C504" s="14"/>
      <c r="D504" s="80">
        <f>D505</f>
        <v>290000</v>
      </c>
      <c r="E504" s="49"/>
    </row>
    <row r="505" spans="1:5" ht="21" customHeight="1">
      <c r="A505" s="40" t="s">
        <v>287</v>
      </c>
      <c r="B505" s="54"/>
      <c r="C505" s="14">
        <v>500</v>
      </c>
      <c r="D505" s="80">
        <v>290000</v>
      </c>
      <c r="E505" s="49"/>
    </row>
    <row r="506" spans="1:5" ht="31.5" customHeight="1">
      <c r="A506" s="2" t="s">
        <v>508</v>
      </c>
      <c r="B506" s="54" t="s">
        <v>509</v>
      </c>
      <c r="C506" s="14"/>
      <c r="D506" s="80">
        <f>D507</f>
        <v>2837503</v>
      </c>
      <c r="E506" s="49"/>
    </row>
    <row r="507" spans="1:5" ht="21" customHeight="1" thickBot="1">
      <c r="A507" s="2" t="s">
        <v>287</v>
      </c>
      <c r="B507" s="14"/>
      <c r="C507" s="14">
        <v>500</v>
      </c>
      <c r="D507" s="80">
        <v>2837503</v>
      </c>
      <c r="E507" s="49"/>
    </row>
    <row r="508" spans="1:5" ht="27" customHeight="1" thickBot="1">
      <c r="A508" s="35" t="s">
        <v>292</v>
      </c>
      <c r="B508" s="39"/>
      <c r="C508" s="41"/>
      <c r="D508" s="44">
        <f>SUM(D5+D78+D188+D204+D220+D228+D266+D274+D284+D323+D329+D351+D355+D372+D387+D396+D409)</f>
        <v>434841462.18000007</v>
      </c>
      <c r="E508" s="49"/>
    </row>
    <row r="509" spans="1:5">
      <c r="E509" s="49"/>
    </row>
    <row r="510" spans="1:5">
      <c r="E510" s="49"/>
    </row>
    <row r="512" spans="1:5">
      <c r="A512" s="15"/>
    </row>
  </sheetData>
  <mergeCells count="2">
    <mergeCell ref="A2:D2"/>
    <mergeCell ref="B1:D1"/>
  </mergeCells>
  <pageMargins left="0.51181102362204722" right="0" top="0.35433070866141736" bottom="0.35433070866141736" header="0.31496062992125984" footer="0.31496062992125984"/>
  <pageSetup paperSize="9" scale="58" fitToHeight="2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2013-09-09T20:00:00+00:00</DocDate>
    <FirstName xmlns="http://schemas.microsoft.com/sharepoint/v3" xsi:nil="true"/>
    <Description xmlns="f07adec3-9edc-4ba9-a947-c557adee0635" xsi:nil="true"/>
    <docType xmlns="aafbb199-1328-4a0f-94a7-ff9dcc491817">10</docType>
    <_x0031__x0020__x0423__x0440__x043e__x0432__x0435__x043d__x044c__x0020__x0432__x043b__x043e__x0436__x0435__x043d__x043d__x043e__x0441__x0442__x0438_ xmlns="aafbb199-1328-4a0f-94a7-ff9dcc491817">31</_x0031__x0020__x0423__x0440__x043e__x0432__x0435__x043d__x044c__x0020__x0432__x043b__x043e__x0436__x0435__x043d__x043d__x043e__x0441__x0442__x0438_>
    <_x0032__x0020__x0443__x0440__x043e__x0432__x0435__x043d__x044c__x0020__x0433__x0440__x0443__x043f__x043f__x0438__x0440__x043e__x0432__x043a__x0438_ xmlns="aafbb199-1328-4a0f-94a7-ff9dcc491817" xsi:nil="true"/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8A45750EF1CA4C9A5D6274012A5A06" ma:contentTypeVersion="16" ma:contentTypeDescription="Создание документа." ma:contentTypeScope="" ma:versionID="4877a2c458e1a551e623991ea049f3f2">
  <xsd:schema xmlns:xsd="http://www.w3.org/2001/XMLSchema" xmlns:xs="http://www.w3.org/2001/XMLSchema" xmlns:p="http://schemas.microsoft.com/office/2006/metadata/properties" xmlns:ns1="http://schemas.microsoft.com/sharepoint/v3" xmlns:ns2="f07adec3-9edc-4ba9-a947-c557adee0635" xmlns:ns3="e0e05f54-cbf1-4c6c-9b4a-ded4f332edc5" xmlns:ns4="aafbb199-1328-4a0f-94a7-ff9dcc491817" xmlns:ns5="http://schemas.microsoft.com/sharepoint/v3/fields" targetNamespace="http://schemas.microsoft.com/office/2006/metadata/properties" ma:root="true" ma:fieldsID="3d5a087068f1c127af3bddb16b795b42" ns1:_="" ns2:_="" ns3:_="" ns4:_="" ns5:_="">
    <xsd:import namespace="http://schemas.microsoft.com/sharepoint/v3"/>
    <xsd:import namespace="f07adec3-9edc-4ba9-a947-c557adee0635"/>
    <xsd:import namespace="e0e05f54-cbf1-4c6c-9b4a-ded4f332edc5"/>
    <xsd:import namespace="aafbb199-1328-4a0f-94a7-ff9dcc49181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 minOccurs="0"/>
                <xsd:element ref="ns5:_DCDateCreated" minOccurs="0"/>
                <xsd:element ref="ns1:FirstName" minOccurs="0"/>
                <xsd:element ref="ns4:_x0031__x0020__x0423__x0440__x043e__x0432__x0435__x043d__x044c__x0020__x0432__x043b__x043e__x0436__x0435__x043d__x043d__x043e__x0441__x0442__x0438_" minOccurs="0"/>
                <xsd:element ref="ns4:_x0032__x0020__x0443__x0440__x043e__x0432__x0435__x043d__x044c__x0020__x0433__x0440__x0443__x043f__x043f__x0438__x0440__x043e__x0432__x043a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rstName" ma:index="12" nillable="true" ma:displayName="Имя" ma:internalName="First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default="[today]" ma:format="DateOnly" ma:internalName="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b199-1328-4a0f-94a7-ff9dcc491817" elementFormDefault="qualified">
    <xsd:import namespace="http://schemas.microsoft.com/office/2006/documentManagement/types"/>
    <xsd:import namespace="http://schemas.microsoft.com/office/infopath/2007/PartnerControls"/>
    <xsd:element name="docType" ma:index="10" nillable="true" ma:displayName="Тип документа" ma:indexed="true" ma:list="{10f0f151-8569-4db7-aa67-2bce480f2f53}" ma:internalName="docType" ma:showField="Title">
      <xsd:simpleType>
        <xsd:restriction base="dms:Lookup"/>
      </xsd:simpleType>
    </xsd:element>
    <xsd:element name="_x0031__x0020__x0423__x0440__x043e__x0432__x0435__x043d__x044c__x0020__x0432__x043b__x043e__x0436__x0435__x043d__x043d__x043e__x0441__x0442__x0438_" ma:index="13" nillable="true" ma:displayName="1 Уровень группировки" ma:list="{72132dc0-dc7b-49ef-93e8-c3b1c6765e36}" ma:internalName="_x0031__x0020__x0423__x0440__x043e__x0432__x0435__x043d__x044c__x0020__x0432__x043b__x043e__x0436__x0435__x043d__x043d__x043e__x0441__x0442__x0438_" ma:readOnly="false" ma:showField="Title">
      <xsd:simpleType>
        <xsd:restriction base="dms:Lookup"/>
      </xsd:simpleType>
    </xsd:element>
    <xsd:element name="_x0032__x0020__x0443__x0440__x043e__x0432__x0435__x043d__x044c__x0020__x0433__x0440__x0443__x043f__x043f__x0438__x0440__x043e__x0432__x043a__x0438_" ma:index="14" nillable="true" ma:displayName="2 Уровень группировки" ma:list="{39c1bbda-82dd-4977-aac4-8f76559b35ed}" ma:internalName="_x0032__x0020__x0443__x0440__x043e__x0432__x0435__x043d__x044c__x0020__x0433__x0440__x0443__x043f__x043f__x0438__x0440__x043e__x0432__x043a__x0438_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0B003-629F-40CF-9BFA-272CD8EF5A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C174D-B476-411A-B381-05A216E4A0E0}">
  <ds:schemaRefs>
    <ds:schemaRef ds:uri="http://purl.org/dc/elements/1.1/"/>
    <ds:schemaRef ds:uri="http://schemas.microsoft.com/office/2006/documentManagement/types"/>
    <ds:schemaRef ds:uri="f07adec3-9edc-4ba9-a947-c557adee0635"/>
    <ds:schemaRef ds:uri="http://purl.org/dc/dcmitype/"/>
    <ds:schemaRef ds:uri="http://schemas.microsoft.com/office/infopath/2007/PartnerControls"/>
    <ds:schemaRef ds:uri="http://schemas.microsoft.com/sharepoint/v3"/>
    <ds:schemaRef ds:uri="e0e05f54-cbf1-4c6c-9b4a-ded4f332edc5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sharepoint/v3/fields"/>
    <ds:schemaRef ds:uri="aafbb199-1328-4a0f-94a7-ff9dcc49181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69EDCB-BA99-4DFF-841B-C75BB4C9B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7adec3-9edc-4ba9-a947-c557adee0635"/>
    <ds:schemaRef ds:uri="e0e05f54-cbf1-4c6c-9b4a-ded4f332edc5"/>
    <ds:schemaRef ds:uri="aafbb199-1328-4a0f-94a7-ff9dcc49181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Целевые статьи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Лобода Инна Анатольевна</dc:creator>
  <cp:lastModifiedBy>Kadrovik</cp:lastModifiedBy>
  <cp:lastPrinted>2015-02-19T11:25:40Z</cp:lastPrinted>
  <dcterms:created xsi:type="dcterms:W3CDTF">2013-09-09T09:31:54Z</dcterms:created>
  <dcterms:modified xsi:type="dcterms:W3CDTF">2015-03-26T06:24:15Z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0x010100888A45750EF1CA4C9A5D6274012A5A06</vt:lpwstr>
  </property>
  <property fmtid="{D5CDD505-2E9C-101B-9397-08002B2CF9AE}" pid="3" name="vti_description">
    <vt:lpwstr>Коды целевых статей расходов, применяемых при формировании проекта областного бюджета на 2014-2016 годы_x000d_
&lt;div&gt;&lt;/div&gt;</vt:lpwstr>
  </property>
</Properties>
</file>