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10" sheetId="2" r:id="rId2"/>
    <sheet name="8" sheetId="3" r:id="rId3"/>
  </sheets>
  <definedNames/>
  <calcPr fullCalcOnLoad="1"/>
</workbook>
</file>

<file path=xl/sharedStrings.xml><?xml version="1.0" encoding="utf-8"?>
<sst xmlns="http://schemas.openxmlformats.org/spreadsheetml/2006/main" count="723" uniqueCount="395">
  <si>
    <t xml:space="preserve">Код </t>
  </si>
  <si>
    <t>Наименование</t>
  </si>
  <si>
    <t xml:space="preserve">Общегосударственные вопросы </t>
  </si>
  <si>
    <t>Функционирование высшего должностного лица субъекта РФ и органа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</si>
  <si>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</si>
  <si>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надзора</t>
  </si>
  <si>
    <t>Обслуживание государственного и муниципального долга</t>
  </si>
  <si>
    <t>Другие общегосударственные вопросы</t>
  </si>
  <si>
    <t>Резервные фонды</t>
  </si>
  <si>
    <t>Национальная безопасность правоохранительная деятельность</t>
  </si>
  <si>
    <t>Органы внутренних дел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</si>
  <si>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</si>
  <si>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</si>
  <si>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</si>
  <si>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</si>
  <si>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</si>
  <si>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</si>
  <si>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</si>
  <si>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</si>
  <si>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</si>
  <si>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</si>
  <si>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</si>
  <si>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</si>
  <si>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</si>
  <si>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</si>
  <si>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</si>
  <si>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</si>
  <si>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</si>
  <si>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</si>
  <si>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Периодическая печать и издательства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</si>
  <si>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</si>
  <si>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</si>
  <si>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</si>
  <si>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</si>
  <si>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</si>
  <si>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</si>
  <si>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</si>
  <si>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</si>
  <si>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</si>
  <si>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</si>
  <si>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</si>
  <si>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</t>
  </si>
  <si>
    <t>Расходы за счет средств от предпринимательской и иной приносящей доход деятельности</t>
  </si>
  <si>
    <t>Всего</t>
  </si>
  <si>
    <t>Профицит (+)/дефицит(-)</t>
  </si>
  <si>
    <t xml:space="preserve"> Собрания представителей</t>
  </si>
  <si>
    <t>Условно утвержденные расходы.</t>
  </si>
  <si>
    <t>0100</t>
  </si>
  <si>
    <t>0102</t>
  </si>
  <si>
    <t>0104</t>
  </si>
  <si>
    <t>0106</t>
  </si>
  <si>
    <t>0111</t>
  </si>
  <si>
    <t>0300</t>
  </si>
  <si>
    <t>0302</t>
  </si>
  <si>
    <t>0309</t>
  </si>
  <si>
    <t>0400</t>
  </si>
  <si>
    <t>0405</t>
  </si>
  <si>
    <t>0408</t>
  </si>
  <si>
    <t>0409</t>
  </si>
  <si>
    <t>0412</t>
  </si>
  <si>
    <t>0500</t>
  </si>
  <si>
    <t>0501</t>
  </si>
  <si>
    <t>0502</t>
  </si>
  <si>
    <t>0505</t>
  </si>
  <si>
    <t>0600</t>
  </si>
  <si>
    <t>0605</t>
  </si>
  <si>
    <t>0700</t>
  </si>
  <si>
    <t>0701</t>
  </si>
  <si>
    <t>0702</t>
  </si>
  <si>
    <t>0707</t>
  </si>
  <si>
    <t>0800</t>
  </si>
  <si>
    <t>0801</t>
  </si>
  <si>
    <t>0900</t>
  </si>
  <si>
    <t>0901</t>
  </si>
  <si>
    <t>0902</t>
  </si>
  <si>
    <t>0903</t>
  </si>
  <si>
    <t>0904</t>
  </si>
  <si>
    <t>Вид расхода</t>
  </si>
  <si>
    <t xml:space="preserve">Больницы, клиники, госпитали, медико-санитарные части </t>
  </si>
  <si>
    <t xml:space="preserve">Обеспечение деятельности подведомственных учреждений </t>
  </si>
  <si>
    <t>Выполнение функций бюджетными учреждениями</t>
  </si>
  <si>
    <t>Больницы, клиники, госпитали, медико-санитарные части</t>
  </si>
  <si>
    <t>Поликлиники, амбулатории, диагностические центры</t>
  </si>
  <si>
    <t>Обеспечение деятельности подведомственных учреждений</t>
  </si>
  <si>
    <t>Иные безвозмездные и безвозвратные перечисления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</si>
  <si>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</si>
  <si>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</si>
  <si>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</si>
  <si>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Глава муниципального образования</t>
  </si>
  <si>
    <t>0020300</t>
  </si>
  <si>
    <t>Выполнение функции органами местного самоуправления</t>
  </si>
  <si>
    <t>500</t>
  </si>
  <si>
    <t>Центральный аппарат</t>
  </si>
  <si>
    <t>0020400</t>
  </si>
  <si>
    <t>Дворцы и дома культуры, другие учреждения культуры и средств массовой информации</t>
  </si>
  <si>
    <t>4400000</t>
  </si>
  <si>
    <t>4409900</t>
  </si>
  <si>
    <t>001</t>
  </si>
  <si>
    <t>Муниципальные целевые программы</t>
  </si>
  <si>
    <t>7950000</t>
  </si>
  <si>
    <t>Выполнение функций органами местного самоуправления</t>
  </si>
  <si>
    <t>Защита населения и территории от последствий ЧС природного и техногенного характера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</si>
  <si>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</si>
  <si>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2470000</t>
  </si>
  <si>
    <t>2479900</t>
  </si>
  <si>
    <t>Муниципальная целевая программа «Развитие сельского хозяйства Большесельского муниципального района на 2008-20012гг»</t>
  </si>
  <si>
    <t>7950200</t>
  </si>
  <si>
    <t>Мероприятия в области  сельскохозяйственного производства</t>
  </si>
  <si>
    <t>342</t>
  </si>
  <si>
    <t>Другие виды транспорта</t>
  </si>
  <si>
    <t>3170000</t>
  </si>
  <si>
    <t>Субсидии на проведение отдельных мероприятий по другим видам транспорта</t>
  </si>
  <si>
    <t>3170100</t>
  </si>
  <si>
    <t>Субсидии юридическим лицам</t>
  </si>
  <si>
    <t>006</t>
  </si>
  <si>
    <t>3150000</t>
  </si>
  <si>
    <t>Поддержка дорожного хозяйства</t>
  </si>
  <si>
    <t>3150200</t>
  </si>
  <si>
    <t>Региональные целевые программы</t>
  </si>
  <si>
    <t>5220000</t>
  </si>
  <si>
    <t xml:space="preserve">Областная целевая программа «Развитие субъектов малого и среднего предпринимательства Ярославской области» </t>
  </si>
  <si>
    <t>5223100</t>
  </si>
  <si>
    <t>Областная целевая программа «Развитие субъектов малого и среднего предпринимательства Ярославской области» в части реализации муниципальных программ развития  субъектов малого и среднего  предпринимательства</t>
  </si>
  <si>
    <t>5223300</t>
  </si>
  <si>
    <t>Муниципальная целевая программа «Поддержка развития внутреннего и выездного туризма на территории  муниципального района»</t>
  </si>
  <si>
    <t>7950300</t>
  </si>
  <si>
    <t>Бюджетные инвестиции</t>
  </si>
  <si>
    <t>003</t>
  </si>
  <si>
    <t>Учреждения по внешкольной работе с детьми</t>
  </si>
  <si>
    <t>4230000</t>
  </si>
  <si>
    <t>4239900</t>
  </si>
  <si>
    <t xml:space="preserve">Муниципальные  целевые программы </t>
  </si>
  <si>
    <t>Муниципальная целевая программа «Молодежь»</t>
  </si>
  <si>
    <t>7950500</t>
  </si>
  <si>
    <t>Муниципальная целевая программа «Патриотическое воспитание граждан на 2009 – 2011 годы»</t>
  </si>
  <si>
    <t>7950600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</si>
  <si>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</si>
  <si>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</si>
  <si>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</si>
  <si>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</si>
  <si>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</si>
  <si>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</si>
  <si>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Периодические издания, учрежденные органами законодательной и исполнительной власти</t>
  </si>
  <si>
    <t>4570000</t>
  </si>
  <si>
    <t>Государственная поддержка в сфере культуры, кинематографии и средств массовой информации</t>
  </si>
  <si>
    <t>4578500</t>
  </si>
  <si>
    <t xml:space="preserve">Физкультурно-оздоровительная работа и спортивные мероприятия </t>
  </si>
  <si>
    <t>5120000</t>
  </si>
  <si>
    <t>Мероприятия в области здравоохранения, спорта и физической культуры, туризма</t>
  </si>
  <si>
    <t>5129700</t>
  </si>
  <si>
    <t>Выполнение функций  органами местного самоуправления</t>
  </si>
  <si>
    <t>1003</t>
  </si>
  <si>
    <t>Социальная помощь</t>
  </si>
  <si>
    <t>5050000</t>
  </si>
  <si>
    <t>Мероприятия в области социальной политики</t>
  </si>
  <si>
    <t>5053300</t>
  </si>
  <si>
    <t>Социальные выплаты</t>
  </si>
  <si>
    <t>005</t>
  </si>
  <si>
    <t>099</t>
  </si>
  <si>
    <t>068</t>
  </si>
  <si>
    <t>1006</t>
  </si>
  <si>
    <t>Реализация государственных функций в области социальной политики</t>
  </si>
  <si>
    <t>5140000</t>
  </si>
  <si>
    <t>Субсидии  отдельным общественным организациям  и иным некоммерческим объединениям</t>
  </si>
  <si>
    <t>5140500</t>
  </si>
  <si>
    <t>Субсидии некоммерческим организациям</t>
  </si>
  <si>
    <t>019</t>
  </si>
  <si>
    <t>705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</si>
  <si>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</si>
  <si>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</si>
  <si>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</si>
  <si>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</si>
  <si>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</si>
  <si>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Прочие расходы</t>
  </si>
  <si>
    <t>013</t>
  </si>
  <si>
    <t>0700000</t>
  </si>
  <si>
    <t>Резервные фонды местных администраций</t>
  </si>
  <si>
    <t>0700500</t>
  </si>
  <si>
    <t>Выравнивание бюджетной обеспеченности</t>
  </si>
  <si>
    <t>5160000</t>
  </si>
  <si>
    <t>Выравнивание бюджетной обеспеченности из регионального фонда финансовой поддержки</t>
  </si>
  <si>
    <t>5160110</t>
  </si>
  <si>
    <t>Фонд финансовой поддержки</t>
  </si>
  <si>
    <t>008</t>
  </si>
  <si>
    <t>Выравнивание бюджетной обеспеченности поселений из районного фонда финансовой поддержки</t>
  </si>
  <si>
    <t>5160130</t>
  </si>
  <si>
    <t>Иные межбюджетные трансферты</t>
  </si>
  <si>
    <t>017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</si>
  <si>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 части полномочий по решению вопросов местного значения в соответствии с заключенными соглашениями</t>
  </si>
  <si>
    <t>5210600</t>
  </si>
  <si>
    <t>Школы-детские сады, школы начальные, неполные средние и средние</t>
  </si>
  <si>
    <t>1002</t>
  </si>
  <si>
    <t>Учреждения социального обслуживания населения</t>
  </si>
  <si>
    <t>Областная комплексная целевая программа «Семья и дети»</t>
  </si>
  <si>
    <t>Доплаты к пенсиям, дополнительное пенсионное обеспечение</t>
  </si>
  <si>
    <t>Доплаты к пенсиям государственных служащих субъектов РФ и муниципальных служащих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</si>
  <si>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РФ и местных бюджетов</t>
  </si>
  <si>
    <t xml:space="preserve">Ежемесячное пособие на ребенка </t>
  </si>
  <si>
    <t xml:space="preserve">Социальные выплаты </t>
  </si>
  <si>
    <t>Обеспечение мер социальной поддержки ветеранов труда и тружеников тыла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</si>
  <si>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</si>
  <si>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</si>
  <si>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Обеспечение мер социальной поддержки реабилитированных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</si>
  <si>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</si>
  <si>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Оказание других видов социальной помощи</t>
  </si>
  <si>
    <t>Организационно-воспитательная работа с молодежью</t>
  </si>
  <si>
    <t>Проведение мероприятий для детей и молодежи</t>
  </si>
  <si>
    <t>Областные целевые программы</t>
  </si>
  <si>
    <t>718</t>
  </si>
  <si>
    <t>Детские дошкольные учреждения</t>
  </si>
  <si>
    <t>4200000</t>
  </si>
  <si>
    <t>4209900</t>
  </si>
  <si>
    <t>Областная целевая программа «Обеспечение доступности  дошкольного образования в Ярославской области»</t>
  </si>
  <si>
    <t>5221200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</si>
  <si>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</si>
  <si>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 xml:space="preserve">Содержание ребенка в семье опекуна и приемной семье, а также оплата труда приемного родителя </t>
  </si>
  <si>
    <t>Выплаты приемной семье на содержание подопечных детей</t>
  </si>
  <si>
    <t>Оплата труда приемного родителя</t>
  </si>
  <si>
    <t>Выплаты семьям опекунов на содержание подопечных детей</t>
  </si>
  <si>
    <t>Всего расходов</t>
  </si>
  <si>
    <t>0709</t>
  </si>
  <si>
    <t>Условно утвержденные расходы</t>
  </si>
  <si>
    <t>Расходы за счет средств от предапринимательской и иной приносящей доход деятельности.</t>
  </si>
  <si>
    <t xml:space="preserve">ВСЕГО </t>
  </si>
  <si>
    <t xml:space="preserve">Собрания представителей  </t>
  </si>
  <si>
    <t>Оценка недвижимости, признание прав и регулирование отношений по государственной  и муниципальной собственности</t>
  </si>
  <si>
    <t>0900200</t>
  </si>
  <si>
    <t>022</t>
  </si>
  <si>
    <t xml:space="preserve">Областная комплексная целевая программа "Семья и дети" </t>
  </si>
  <si>
    <t>Мероприятия в сфере образования</t>
  </si>
  <si>
    <t>501</t>
  </si>
  <si>
    <t>Региональные целевые прграммы</t>
  </si>
  <si>
    <t>Областная комплексная целевая программа "Семья и дети" подпрограмма "Дети - сироты"</t>
  </si>
  <si>
    <t>Реализация мер социальной поддержки отдельных категорий граждан</t>
  </si>
  <si>
    <t>0105</t>
  </si>
  <si>
    <t>Судебная система</t>
  </si>
  <si>
    <t>0806</t>
  </si>
  <si>
    <t>Другие вопросы в области культуры, кинематографии, средств массовой информации</t>
  </si>
  <si>
    <t>Выплаты патронатной семье на содержание подопечных детей.</t>
  </si>
  <si>
    <t>Оплата труда патронатного родителя.</t>
  </si>
  <si>
    <t>Компенсация выпадающих доходов организациям, предоставляющим населению услуги теплоснабжения по тарифам, обеспечивающим  возмещение издержек.</t>
  </si>
  <si>
    <t>747</t>
  </si>
  <si>
    <t>проведение мероприятий для детей и молодежи</t>
  </si>
  <si>
    <t>749</t>
  </si>
  <si>
    <t>Мероприятия по отдыху, оздоровлению и занятости.</t>
  </si>
  <si>
    <t>Областная целевая программа «Поддержка потребительского рынка на селе»</t>
  </si>
  <si>
    <t>ОЦП " Поддержка потребительского рынка на селе" в части возмещения затрат индивидуальным предпринимателем оказывающим социально значимые бытовые услуги.</t>
  </si>
  <si>
    <t xml:space="preserve"> Приложение 8 к решению</t>
  </si>
  <si>
    <t>Расходы районного бюджета муниципального района по функциональной классификации расходов бюджетов Российской Федерации по бюджетным средствам на плановый период 2012-2013 годов</t>
  </si>
  <si>
    <t>0113</t>
  </si>
  <si>
    <t>0200</t>
  </si>
  <si>
    <t>Национальная оборона</t>
  </si>
  <si>
    <t>0203</t>
  </si>
  <si>
    <t>Мобилизационная и  вневойсковая  подготовка</t>
  </si>
  <si>
    <t>0402</t>
  </si>
  <si>
    <t xml:space="preserve">Топливно-энергетический комплекс </t>
  </si>
  <si>
    <t>Культура и  кинематография</t>
  </si>
  <si>
    <t>1102</t>
  </si>
  <si>
    <t>Массовый спорт</t>
  </si>
  <si>
    <t>1200</t>
  </si>
  <si>
    <t>Средства  массовой информации</t>
  </si>
  <si>
    <t>1202</t>
  </si>
  <si>
    <t>1300</t>
  </si>
  <si>
    <t>1301</t>
  </si>
  <si>
    <t>Обслуживание государственного 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</si>
  <si>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</si>
  <si>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</si>
  <si>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</si>
  <si>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</si>
  <si>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</si>
  <si>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</si>
  <si>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</si>
  <si>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 межбюджетные трансферты общего характера</t>
  </si>
  <si>
    <t>(руб.)</t>
  </si>
  <si>
    <t>2012 г.</t>
  </si>
  <si>
    <t>2013г.</t>
  </si>
  <si>
    <t>от    г.  №</t>
  </si>
  <si>
    <t>от  №</t>
  </si>
  <si>
    <t>Ведомственная структура расходов районного бюджета на плановый период 2012 - 2013 годы.</t>
  </si>
  <si>
    <t xml:space="preserve">                                       руб. </t>
  </si>
  <si>
    <t>Главный распорядитель, распорядитель</t>
  </si>
  <si>
    <t>Функц. классификатор</t>
  </si>
  <si>
    <t>Целевая статья</t>
  </si>
  <si>
    <t>План 2012</t>
  </si>
  <si>
    <t>План 2013</t>
  </si>
  <si>
    <t>1. Администрация Большесельского муниципального района</t>
  </si>
  <si>
    <t>Функционирование высшего должностного лица субъекта РФ и муниципального образования</t>
  </si>
  <si>
    <t xml:space="preserve"> Функционирование Правительства РФ, высших исполнительных органов государственной власти субъектов РФ, местных администраций</t>
  </si>
  <si>
    <t>Государственная регистрация актов гражданского состояния</t>
  </si>
  <si>
    <t>0013800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</si>
  <si>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</si>
  <si>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</si>
  <si>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МЦП "Противодействие коррупции в Большесельском муниципальном районе"на 2010-2011 гг.</t>
  </si>
  <si>
    <t>Областная  целевая программа «Профилактика правонарушений в   Ярославской  области»</t>
  </si>
  <si>
    <t>Профилактика безнадзорности и правонарушений несовершеннолетних</t>
  </si>
  <si>
    <t>060</t>
  </si>
  <si>
    <t>Мероприятия по предупреждению и ликвидации последствий чрезвычайных стихийных бедствий</t>
  </si>
  <si>
    <t>2180000</t>
  </si>
  <si>
    <t xml:space="preserve">Предупреждение и ликвидация последствий чрезвычайных ситуаций и стихийных бедствий природного и техногенного характера  </t>
  </si>
  <si>
    <t>2180100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</si>
  <si>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</si>
  <si>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ОЦП " Поддержка  потребительского рынка на селе" в части возмещения затрат индивидуальным предпринимателем, занимающимся доставкой товаров в отдельные сельские населённые пункты.</t>
  </si>
  <si>
    <t xml:space="preserve">Субсидия на реализацию областной целевой программы "Обеспечение муниципальных районов Ярославской области документами территориального планирования" </t>
  </si>
  <si>
    <t>Субсидия на реализацию областной целевой программы "Обращение с твердыми бытовыми отходами на территории Ярославской области"  в части строительства оъектов размещения твердых бытовых отходов</t>
  </si>
  <si>
    <t>5226403</t>
  </si>
  <si>
    <t>Прикладные научные исследования в области жилищно- коммунального хозяйства</t>
  </si>
  <si>
    <t>0504</t>
  </si>
  <si>
    <t>Субсидия на реализацию областной целевой программы "Обращение с твердыми бытовыми отходами на территории Ярославской области"  в части обеспечения муниципальных образований Ярославской области  генеральными схемами очистки территорий</t>
  </si>
  <si>
    <t>Другие вопросы в области охраны окружающей среды</t>
  </si>
  <si>
    <t>проведение мероприятий для детей и молодежи в части реализации ВЦП "Патриотическое воспитание молодежи Ярославской области""</t>
  </si>
  <si>
    <t>Мероприятия в сфере культуры, кинематографии и средств массовой информации</t>
  </si>
  <si>
    <t>4500000</t>
  </si>
  <si>
    <t>Комплектование книжных фондов библиотек муниципальных образований</t>
  </si>
  <si>
    <t>4500600</t>
  </si>
  <si>
    <t>РЦП "Развитие и укрепление материальной технической базы  "МУЗ Большесельского ЦРБ".</t>
  </si>
  <si>
    <t>Мероприятия в области здравоохранения</t>
  </si>
  <si>
    <t>067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</si>
  <si>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</si>
  <si>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Иные  безвозмездные и безвозвратные перечисления</t>
  </si>
  <si>
    <t xml:space="preserve">Денежные выплаты мед. персоналу фельдшерско-акушерских пунктов, врачам, фельдшерам и мед. сестрам скорой мед. помощи   </t>
  </si>
  <si>
    <t>Областная целевая программа "Развитие агропромышленного комплекса и сельских территорий Ярославской области" в части софинансирования мероприятий федеральной целевой программы "Социальное развитие села до 2012 года"</t>
  </si>
  <si>
    <t>Субсидия на проведение мероприятий по улучшению жилищных условий граждан Российской Федерации, проживающих в сельской местности в части областных средств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</si>
  <si>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</si>
  <si>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Субсидия на реализацию областной целевой программы "О государственной поддержке отдельных категорий граждан, проживающих в Ярославской области, по проведению ремонта жилых помещений и (или) работ, направленных на повышение уровня обеспеченности их коммунальными услугами"</t>
  </si>
  <si>
    <t xml:space="preserve">Областная целевая программа "Реализация приоритетного национального проекта "Доступное и комфортное жилье - гражданам России" на территории Ярославской области" </t>
  </si>
  <si>
    <t>Субсидия на реализацию подпрограммы "Государственная поддержка граждан, проживающих на территории Ярославской области, в сфере ипотечного кредитования"</t>
  </si>
  <si>
    <t>Субсидия на реализацию подпрограммы "Государственная поддержка молодых семей Ярославской области в приобретении (строительстве) жилья"</t>
  </si>
  <si>
    <t>Субсидия на обеспечение жильем</t>
  </si>
  <si>
    <t>2. Финансовое управление администрации  Большесельского муниципального района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</si>
  <si>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</si>
  <si>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</si>
  <si>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</si>
  <si>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</si>
  <si>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</si>
  <si>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</si>
  <si>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</si>
  <si>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компенсаций</t>
  </si>
  <si>
    <t>009</t>
  </si>
  <si>
    <t>Топливно-энергетический комплекс</t>
  </si>
  <si>
    <t>ОЦП " Энергосбережение и повышение энергоэффективности в ЯО"</t>
  </si>
  <si>
    <t xml:space="preserve">Реализация мероприятий в рамках программы по энергосбережению </t>
  </si>
  <si>
    <t>605</t>
  </si>
  <si>
    <t>Софинансирование социальных программ субъектов Российской Федерации, связанных с предоставлением субсидий бюджетам субъектов Российской Федерации на 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</si>
  <si>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Иные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</si>
  <si>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обеспечение равной доступности жилищно-коммунальных услуг для населения</t>
  </si>
  <si>
    <t>Мероприятия по проведению оздоровительной кампании детей</t>
  </si>
  <si>
    <t/>
  </si>
  <si>
    <t>432 00 00</t>
  </si>
  <si>
    <t>Оздоровление детей</t>
  </si>
  <si>
    <t>432 02 00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</si>
  <si>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</si>
  <si>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432 02 01</t>
  </si>
  <si>
    <t xml:space="preserve">Областная целевая программа "Семья и дети Ярославии" </t>
  </si>
  <si>
    <t>Субсидия на реализацию подпрограммы "Ярославские каникулы" областной целевой программы "Семья и дети Ярославии" в части оздоровления и отдыха детей</t>
  </si>
  <si>
    <t>5221308</t>
  </si>
  <si>
    <t>Субсидия на реализацию подпрограммы "Ярославские каникулы" областной целевой программы "Семья и дети Ярославии" в части оплаты стоимости наборов продуктов питания в лагерях с дневной формой пребывания детей, расположенных на территории Ярославской области</t>
  </si>
  <si>
    <t>5221309</t>
  </si>
  <si>
    <t>1004</t>
  </si>
  <si>
    <t xml:space="preserve">Субсидия на реализацию подпрограммы "Семья и дети" областной целевой программы "Семья и дети Ярославии" </t>
  </si>
  <si>
    <t>5221306</t>
  </si>
  <si>
    <t>Дотация на выравнивание бюджетной обеспеченности субъектов Российской Федерации и муниципальных образований</t>
  </si>
  <si>
    <t>Поддержка мер  по обеспечению сбалансированности бюджетов поселений и районов</t>
  </si>
  <si>
    <t>Прочие дотации</t>
  </si>
  <si>
    <t>007</t>
  </si>
  <si>
    <t>Прочие межбюджетные трансферты бюджетам субъектов Российской Федерации и муниципальных образований общего характера</t>
  </si>
  <si>
    <t>3. Управление социальной защиты населения</t>
  </si>
  <si>
    <t xml:space="preserve">обеспечение деятельности подведомственных учреждений </t>
  </si>
  <si>
    <t>выполнение функций бюджетными учреждениями</t>
  </si>
  <si>
    <t>Единовременное пособие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</si>
  <si>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Обеспечение мер социальной поддержки для лиц, награжденных знаком «Почетный донор России», «Почетный донор СССР»</t>
  </si>
  <si>
    <t>Оплата жилищно-коммунальных услуг отдельным категориям граждан</t>
  </si>
  <si>
    <t>Меры в области социальной политики</t>
  </si>
  <si>
    <t>4. Муниципальное учреждение Большесельский молодежный центр</t>
  </si>
  <si>
    <t>Проведение мероприятий для детей и молодежи в части реализации  ВЦП "Молодежь"</t>
  </si>
  <si>
    <t>Областная комплексная целевая программа "Семья и дети" подпрограмма "Отдых , оздоровление и занятость детей".</t>
  </si>
  <si>
    <t xml:space="preserve">Реализация мероприятий областной целевой программы "Профилактика правонарушений в Ярославской области" </t>
  </si>
  <si>
    <t>5223501</t>
  </si>
  <si>
    <t>5. Управление образования администрации Большесельского муниципального района</t>
  </si>
  <si>
    <t>Субвенция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</t>
  </si>
  <si>
    <t>5200901</t>
  </si>
  <si>
    <t xml:space="preserve">Субсидия на реализацию областной целевой программы "Обеспечение доступности дошкольного образования в Ярославской области" </t>
  </si>
  <si>
    <t>Подпрограмма «Отдых, оздоровление и занятость детей» в части оздоровления и отдыха</t>
  </si>
  <si>
    <t>Проведение оздоровительных мероприятий для детей и молодежи</t>
  </si>
  <si>
    <t xml:space="preserve">МЦП"Семья и дети" попрограмма "Отдых, оздоровление и занятость", </t>
  </si>
  <si>
    <t>Подпрограмма "Отдых, оздоровление и занятость" в части отдыха и оздоровления</t>
  </si>
  <si>
    <t>ОЦП "Развитие дошкольного образования в ЯО"</t>
  </si>
  <si>
    <t>ОЦП "Государственная поддержка материально - технической базы образовательных учреждений ЯО"</t>
  </si>
  <si>
    <t xml:space="preserve">Реализация мероприятий областной целевой программы "Комплексные меры противодействия злоупотреблению наркотиками и их незаконному обороту" в государственных учреждениях </t>
  </si>
  <si>
    <t>5222901</t>
  </si>
  <si>
    <t xml:space="preserve">Субвенция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</si>
  <si>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5053601</t>
  </si>
  <si>
    <t>Выплата единовременного пособия при всех формах устройства детей, лишенных родительского попечения в семью</t>
  </si>
  <si>
    <t>Областная целевая программа «Профилактика правонарушений в Ярославской области»</t>
  </si>
  <si>
    <t xml:space="preserve">Приложение 10  к решению </t>
  </si>
  <si>
    <t>Здравоохранение,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</si>
</sst>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00"/>
  </numFmts>
  <fonts count="1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name val="Arial"/>
      <family val="0"/>
    </font>
    <font>
      <sz val="14"/>
      <name val="Arial"/>
      <family val="0"/>
    </font>
    <font>
      <i/>
      <sz val="12"/>
      <name val="Arial"/>
      <family val="0"/>
    </font>
    <font>
      <b/>
      <sz val="14"/>
      <name val="Arial"/>
      <family val="0"/>
    </font>
    <font>
      <b/>
      <sz val="11"/>
      <name val="Times New Roman"/>
      <family val="1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" fontId="2" fillId="0" borderId="3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center" wrapText="1"/>
    </xf>
    <xf numFmtId="0" fontId="7" fillId="0" borderId="14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wrapText="1"/>
    </xf>
    <xf numFmtId="4" fontId="1" fillId="0" borderId="16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14" xfId="17" applyNumberFormat="1" applyFont="1" applyFill="1" applyBorder="1" applyAlignment="1" applyProtection="1">
      <alignment horizontal="left" wrapText="1"/>
      <protection hidden="1"/>
    </xf>
    <xf numFmtId="0" fontId="1" fillId="0" borderId="14" xfId="17" applyNumberFormat="1" applyFont="1" applyFill="1" applyBorder="1" applyAlignment="1" applyProtection="1">
      <alignment horizontal="left" wrapText="1"/>
      <protection hidden="1"/>
    </xf>
    <xf numFmtId="4" fontId="7" fillId="0" borderId="15" xfId="0" applyNumberFormat="1" applyFont="1" applyBorder="1" applyAlignment="1">
      <alignment horizontal="center" wrapText="1"/>
    </xf>
    <xf numFmtId="4" fontId="7" fillId="0" borderId="16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1" xfId="0" applyFont="1" applyFill="1" applyBorder="1" applyAlignment="1">
      <alignment horizontal="center" vertical="top" wrapText="1"/>
    </xf>
    <xf numFmtId="49" fontId="7" fillId="0" borderId="14" xfId="17" applyNumberFormat="1" applyFont="1" applyFill="1" applyBorder="1" applyAlignment="1" applyProtection="1">
      <alignment horizontal="left" wrapText="1"/>
      <protection hidden="1"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wrapText="1"/>
    </xf>
    <xf numFmtId="4" fontId="5" fillId="0" borderId="24" xfId="0" applyNumberFormat="1" applyFont="1" applyBorder="1" applyAlignment="1">
      <alignment horizontal="center" wrapText="1"/>
    </xf>
    <xf numFmtId="0" fontId="2" fillId="0" borderId="25" xfId="0" applyFont="1" applyBorder="1" applyAlignment="1">
      <alignment horizontal="left" wrapText="1"/>
    </xf>
    <xf numFmtId="0" fontId="7" fillId="0" borderId="14" xfId="17" applyNumberFormat="1" applyFont="1" applyFill="1" applyBorder="1" applyAlignment="1" applyProtection="1">
      <alignment horizontal="left" wrapText="1"/>
      <protection hidden="1"/>
    </xf>
    <xf numFmtId="0" fontId="1" fillId="0" borderId="14" xfId="17" applyNumberFormat="1" applyFont="1" applyFill="1" applyBorder="1" applyAlignment="1" applyProtection="1">
      <alignment horizontal="left" wrapText="1"/>
      <protection hidden="1"/>
    </xf>
    <xf numFmtId="0" fontId="2" fillId="0" borderId="14" xfId="0" applyFont="1" applyFill="1" applyBorder="1" applyAlignment="1">
      <alignment horizontal="left" wrapText="1"/>
    </xf>
    <xf numFmtId="0" fontId="7" fillId="0" borderId="1" xfId="17" applyNumberFormat="1" applyFont="1" applyFill="1" applyBorder="1" applyAlignment="1" applyProtection="1">
      <alignment horizontal="center"/>
      <protection hidden="1"/>
    </xf>
    <xf numFmtId="49" fontId="7" fillId="0" borderId="1" xfId="17" applyNumberFormat="1" applyFont="1" applyFill="1" applyBorder="1" applyAlignment="1" applyProtection="1">
      <alignment horizontal="center" vertical="center"/>
      <protection hidden="1"/>
    </xf>
    <xf numFmtId="0" fontId="7" fillId="0" borderId="1" xfId="17" applyNumberFormat="1" applyFont="1" applyFill="1" applyBorder="1" applyAlignment="1" applyProtection="1">
      <alignment vertical="top" wrapText="1"/>
      <protection hidden="1"/>
    </xf>
    <xf numFmtId="0" fontId="7" fillId="0" borderId="14" xfId="17" applyNumberFormat="1" applyFont="1" applyFill="1" applyBorder="1" applyAlignment="1" applyProtection="1">
      <alignment vertical="top" wrapText="1"/>
      <protection hidden="1"/>
    </xf>
    <xf numFmtId="0" fontId="2" fillId="0" borderId="14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4" fontId="1" fillId="0" borderId="15" xfId="0" applyNumberFormat="1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horizontal="center" vertical="top" wrapText="1"/>
    </xf>
    <xf numFmtId="4" fontId="7" fillId="0" borderId="15" xfId="0" applyNumberFormat="1" applyFont="1" applyBorder="1" applyAlignment="1">
      <alignment horizontal="center" vertical="top" wrapText="1"/>
    </xf>
    <xf numFmtId="4" fontId="7" fillId="0" borderId="16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49" fontId="1" fillId="0" borderId="18" xfId="0" applyNumberFormat="1" applyFont="1" applyBorder="1" applyAlignment="1">
      <alignment horizontal="center" vertical="top" wrapText="1"/>
    </xf>
    <xf numFmtId="4" fontId="1" fillId="0" borderId="19" xfId="0" applyNumberFormat="1" applyFont="1" applyBorder="1" applyAlignment="1">
      <alignment horizontal="center" vertical="top" wrapText="1"/>
    </xf>
    <xf numFmtId="4" fontId="1" fillId="0" borderId="20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 wrapText="1"/>
    </xf>
    <xf numFmtId="0" fontId="8" fillId="0" borderId="0" xfId="0" applyFont="1" applyAlignment="1">
      <alignment/>
    </xf>
    <xf numFmtId="49" fontId="1" fillId="0" borderId="14" xfId="0" applyNumberFormat="1" applyFont="1" applyBorder="1" applyAlignment="1">
      <alignment horizontal="left" wrapText="1"/>
    </xf>
    <xf numFmtId="4" fontId="2" fillId="0" borderId="15" xfId="0" applyNumberFormat="1" applyFont="1" applyBorder="1" applyAlignment="1">
      <alignment horizontal="center" vertical="top" wrapText="1"/>
    </xf>
    <xf numFmtId="4" fontId="2" fillId="0" borderId="16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wrapText="1"/>
    </xf>
    <xf numFmtId="4" fontId="1" fillId="0" borderId="19" xfId="0" applyNumberFormat="1" applyFont="1" applyBorder="1" applyAlignment="1">
      <alignment horizontal="center" wrapText="1"/>
    </xf>
    <xf numFmtId="4" fontId="1" fillId="0" borderId="20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49" fontId="7" fillId="0" borderId="14" xfId="0" applyNumberFormat="1" applyFont="1" applyFill="1" applyBorder="1" applyAlignment="1">
      <alignment horizontal="left" wrapText="1"/>
    </xf>
    <xf numFmtId="4" fontId="5" fillId="0" borderId="12" xfId="0" applyNumberFormat="1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4" fontId="12" fillId="0" borderId="15" xfId="0" applyNumberFormat="1" applyFont="1" applyBorder="1" applyAlignment="1">
      <alignment horizontal="center" vertical="top" wrapText="1"/>
    </xf>
    <xf numFmtId="4" fontId="12" fillId="0" borderId="16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4" fontId="5" fillId="0" borderId="15" xfId="0" applyNumberFormat="1" applyFont="1" applyBorder="1" applyAlignment="1">
      <alignment horizontal="center" vertical="top" wrapText="1"/>
    </xf>
    <xf numFmtId="4" fontId="5" fillId="0" borderId="16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1" fillId="0" borderId="8" xfId="0" applyNumberFormat="1" applyFont="1" applyBorder="1" applyAlignment="1">
      <alignment horizontal="center"/>
    </xf>
    <xf numFmtId="4" fontId="11" fillId="0" borderId="9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28" xfId="0" applyFont="1" applyBorder="1" applyAlignment="1">
      <alignment horizontal="right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2" fillId="0" borderId="36" xfId="0" applyFont="1" applyBorder="1" applyAlignment="1">
      <alignment horizontal="left" vertical="top" wrapText="1"/>
    </xf>
    <xf numFmtId="0" fontId="12" fillId="0" borderId="37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2" sqref="B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7"/>
  <sheetViews>
    <sheetView zoomScale="98" zoomScaleNormal="98" workbookViewId="0" topLeftCell="A367">
      <selection activeCell="G395" sqref="G395"/>
    </sheetView>
  </sheetViews>
  <sheetFormatPr defaultColWidth="9.140625" defaultRowHeight="12.75"/>
  <cols>
    <col min="1" max="1" width="102.28125" style="27" customWidth="1"/>
    <col min="2" max="2" width="10.140625" style="30" customWidth="1"/>
    <col min="3" max="3" width="8.28125" style="28" customWidth="1"/>
    <col min="4" max="4" width="9.8515625" style="28" customWidth="1"/>
    <col min="5" max="5" width="7.00390625" style="28" customWidth="1"/>
    <col min="6" max="6" width="20.57421875" style="31" customWidth="1"/>
    <col min="7" max="7" width="21.7109375" style="30" customWidth="1"/>
    <col min="8" max="16384" width="9.140625" style="30" customWidth="1"/>
  </cols>
  <sheetData>
    <row r="1" spans="2:6" ht="15.75">
      <c r="B1" s="1"/>
      <c r="D1" s="29"/>
      <c r="E1" s="29"/>
      <c r="F1" s="29" t="s">
        <v>393</v>
      </c>
    </row>
    <row r="2" spans="2:6" ht="15.75">
      <c r="B2" s="1"/>
      <c r="D2" s="29"/>
      <c r="E2" s="29"/>
      <c r="F2" s="29" t="s">
        <v>224</v>
      </c>
    </row>
    <row r="3" spans="2:6" ht="15.75">
      <c r="B3" s="1"/>
      <c r="D3" s="29"/>
      <c r="E3" s="29"/>
      <c r="F3" s="29" t="s">
        <v>277</v>
      </c>
    </row>
    <row r="4" ht="15.75">
      <c r="B4" s="1"/>
    </row>
    <row r="5" spans="1:7" ht="38.25" customHeight="1">
      <c r="A5" s="128" t="s">
        <v>278</v>
      </c>
      <c r="B5" s="128"/>
      <c r="C5" s="128"/>
      <c r="D5" s="128"/>
      <c r="E5" s="128"/>
      <c r="F5" s="128"/>
      <c r="G5" s="128"/>
    </row>
    <row r="6" spans="1:7" ht="16.5" thickBot="1">
      <c r="A6" s="129" t="s">
        <v>279</v>
      </c>
      <c r="B6" s="129"/>
      <c r="C6" s="129"/>
      <c r="D6" s="129"/>
      <c r="E6" s="129"/>
      <c r="F6" s="129"/>
      <c r="G6" s="129"/>
    </row>
    <row r="7" spans="1:7" s="36" customFormat="1" ht="78.75" customHeight="1" thickBot="1">
      <c r="A7" s="32"/>
      <c r="B7" s="33" t="s">
        <v>280</v>
      </c>
      <c r="C7" s="33" t="s">
        <v>281</v>
      </c>
      <c r="D7" s="33" t="s">
        <v>282</v>
      </c>
      <c r="E7" s="33" t="s">
        <v>77</v>
      </c>
      <c r="F7" s="34" t="s">
        <v>283</v>
      </c>
      <c r="G7" s="35" t="s">
        <v>284</v>
      </c>
    </row>
    <row r="8" spans="1:7" s="42" customFormat="1" ht="16.5" customHeight="1">
      <c r="A8" s="37" t="s">
        <v>285</v>
      </c>
      <c r="B8" s="38">
        <v>704</v>
      </c>
      <c r="C8" s="39"/>
      <c r="D8" s="39"/>
      <c r="E8" s="39"/>
      <c r="F8" s="40">
        <f>F9+F13+F24+F37+F41+F48+F56+F60+F65+F82+F100+F104+F108+F112+F124+F137+F144+F154+F158+F168+F188+F120+F183+F17+F20+F89+F192+F196</f>
        <v>60503768</v>
      </c>
      <c r="G8" s="41">
        <f>G9+G13+G24+G37+G41+G48+G56+G60+G65+G82+G100+G104+G108+G112+G124+G137+G144+G154+G158+G168+G188+G120+G183+G17+G20+G89+G192+G196</f>
        <v>56694000</v>
      </c>
    </row>
    <row r="9" spans="1:7" ht="18.75" customHeight="1">
      <c r="A9" s="43" t="s">
        <v>286</v>
      </c>
      <c r="B9" s="3"/>
      <c r="C9" s="44" t="s">
        <v>48</v>
      </c>
      <c r="D9" s="44"/>
      <c r="E9" s="44"/>
      <c r="F9" s="45">
        <f aca="true" t="shared" si="0" ref="F9:G11">F10</f>
        <v>1156700</v>
      </c>
      <c r="G9" s="46">
        <f t="shared" si="0"/>
        <v>1156700</v>
      </c>
    </row>
    <row r="10" spans="1:7" ht="34.5" customHeight="1">
      <c r="A10" s="47" t="s">
        <v>86</v>
      </c>
      <c r="B10" s="48"/>
      <c r="C10" s="49"/>
      <c r="D10" s="49" t="s">
        <v>87</v>
      </c>
      <c r="E10" s="49"/>
      <c r="F10" s="50">
        <f t="shared" si="0"/>
        <v>1156700</v>
      </c>
      <c r="G10" s="51">
        <f t="shared" si="0"/>
        <v>1156700</v>
      </c>
    </row>
    <row r="11" spans="1:7" ht="17.25" customHeight="1">
      <c r="A11" s="47" t="s">
        <v>88</v>
      </c>
      <c r="B11" s="48"/>
      <c r="C11" s="49"/>
      <c r="D11" s="49" t="s">
        <v>89</v>
      </c>
      <c r="E11" s="49"/>
      <c r="F11" s="50">
        <f t="shared" si="0"/>
        <v>1156700</v>
      </c>
      <c r="G11" s="51">
        <f t="shared" si="0"/>
        <v>1156700</v>
      </c>
    </row>
    <row r="12" spans="1:7" ht="14.25" customHeight="1">
      <c r="A12" s="52" t="s">
        <v>90</v>
      </c>
      <c r="B12" s="5"/>
      <c r="C12" s="53"/>
      <c r="D12" s="53"/>
      <c r="E12" s="53" t="s">
        <v>91</v>
      </c>
      <c r="F12" s="50">
        <v>1156700</v>
      </c>
      <c r="G12" s="51">
        <v>1156700</v>
      </c>
    </row>
    <row r="13" spans="1:7" ht="31.5" customHeight="1">
      <c r="A13" s="43" t="s">
        <v>287</v>
      </c>
      <c r="B13" s="3"/>
      <c r="C13" s="44" t="s">
        <v>49</v>
      </c>
      <c r="D13" s="44"/>
      <c r="E13" s="44"/>
      <c r="F13" s="45">
        <f aca="true" t="shared" si="1" ref="F13:G15">F14</f>
        <v>14677300</v>
      </c>
      <c r="G13" s="46">
        <f t="shared" si="1"/>
        <v>14177300</v>
      </c>
    </row>
    <row r="14" spans="1:7" ht="32.25" customHeight="1">
      <c r="A14" s="47" t="s">
        <v>86</v>
      </c>
      <c r="B14" s="48"/>
      <c r="C14" s="49"/>
      <c r="D14" s="49" t="s">
        <v>87</v>
      </c>
      <c r="E14" s="49"/>
      <c r="F14" s="50">
        <f t="shared" si="1"/>
        <v>14677300</v>
      </c>
      <c r="G14" s="51">
        <f t="shared" si="1"/>
        <v>14177300</v>
      </c>
    </row>
    <row r="15" spans="1:7" ht="18.75" customHeight="1">
      <c r="A15" s="47" t="s">
        <v>92</v>
      </c>
      <c r="B15" s="48"/>
      <c r="C15" s="49"/>
      <c r="D15" s="49" t="s">
        <v>93</v>
      </c>
      <c r="E15" s="49"/>
      <c r="F15" s="50">
        <f t="shared" si="1"/>
        <v>14677300</v>
      </c>
      <c r="G15" s="51">
        <f t="shared" si="1"/>
        <v>14177300</v>
      </c>
    </row>
    <row r="16" spans="1:7" ht="20.25" customHeight="1">
      <c r="A16" s="52" t="s">
        <v>90</v>
      </c>
      <c r="B16" s="5"/>
      <c r="C16" s="53"/>
      <c r="D16" s="49"/>
      <c r="E16" s="53" t="s">
        <v>91</v>
      </c>
      <c r="F16" s="50">
        <v>14677300</v>
      </c>
      <c r="G16" s="51">
        <v>14177300</v>
      </c>
    </row>
    <row r="17" spans="1:7" s="54" customFormat="1" ht="15.75" hidden="1">
      <c r="A17" s="43"/>
      <c r="B17" s="3"/>
      <c r="C17" s="44"/>
      <c r="D17" s="49"/>
      <c r="E17" s="44"/>
      <c r="F17" s="45">
        <f>F18</f>
        <v>0</v>
      </c>
      <c r="G17" s="46">
        <f>G18</f>
        <v>0</v>
      </c>
    </row>
    <row r="18" spans="1:7" ht="18.75" customHeight="1" hidden="1">
      <c r="A18" s="47"/>
      <c r="B18" s="48"/>
      <c r="C18" s="49"/>
      <c r="D18" s="49"/>
      <c r="E18" s="53"/>
      <c r="F18" s="50">
        <f>F19</f>
        <v>0</v>
      </c>
      <c r="G18" s="51">
        <f>G19</f>
        <v>0</v>
      </c>
    </row>
    <row r="19" spans="1:7" ht="15.75" hidden="1">
      <c r="A19" s="52"/>
      <c r="B19" s="5"/>
      <c r="C19" s="53"/>
      <c r="D19" s="49"/>
      <c r="E19" s="53"/>
      <c r="F19" s="50"/>
      <c r="G19" s="51"/>
    </row>
    <row r="20" spans="1:7" ht="15.75" hidden="1">
      <c r="A20" s="43" t="s">
        <v>8</v>
      </c>
      <c r="B20" s="3"/>
      <c r="C20" s="44" t="s">
        <v>51</v>
      </c>
      <c r="D20" s="49"/>
      <c r="E20" s="44"/>
      <c r="F20" s="50">
        <f aca="true" t="shared" si="2" ref="F20:G22">F21</f>
        <v>0</v>
      </c>
      <c r="G20" s="51">
        <f t="shared" si="2"/>
        <v>0</v>
      </c>
    </row>
    <row r="21" spans="1:7" ht="15.75" hidden="1">
      <c r="A21" s="47" t="s">
        <v>8</v>
      </c>
      <c r="B21" s="3"/>
      <c r="C21" s="44"/>
      <c r="D21" s="49" t="s">
        <v>175</v>
      </c>
      <c r="E21" s="44"/>
      <c r="F21" s="50">
        <f t="shared" si="2"/>
        <v>0</v>
      </c>
      <c r="G21" s="51">
        <f t="shared" si="2"/>
        <v>0</v>
      </c>
    </row>
    <row r="22" spans="1:7" ht="17.25" customHeight="1" hidden="1">
      <c r="A22" s="47" t="s">
        <v>176</v>
      </c>
      <c r="B22" s="48"/>
      <c r="C22" s="49"/>
      <c r="D22" s="49" t="s">
        <v>177</v>
      </c>
      <c r="E22" s="53"/>
      <c r="F22" s="50">
        <f t="shared" si="2"/>
        <v>0</v>
      </c>
      <c r="G22" s="51">
        <f t="shared" si="2"/>
        <v>0</v>
      </c>
    </row>
    <row r="23" spans="1:7" ht="15.75" hidden="1">
      <c r="A23" s="52" t="s">
        <v>173</v>
      </c>
      <c r="B23" s="5"/>
      <c r="C23" s="53"/>
      <c r="D23" s="49"/>
      <c r="E23" s="53" t="s">
        <v>174</v>
      </c>
      <c r="F23" s="50"/>
      <c r="G23" s="51"/>
    </row>
    <row r="24" spans="1:7" ht="18" customHeight="1">
      <c r="A24" s="43" t="s">
        <v>7</v>
      </c>
      <c r="B24" s="3"/>
      <c r="C24" s="44" t="s">
        <v>249</v>
      </c>
      <c r="D24" s="44"/>
      <c r="E24" s="44"/>
      <c r="F24" s="45">
        <f>F25+F31+F34+F27+F29</f>
        <v>1964768</v>
      </c>
      <c r="G24" s="46">
        <f>G25+G31+G34+G27+G29</f>
        <v>1960000</v>
      </c>
    </row>
    <row r="25" spans="1:7" ht="16.5" customHeight="1">
      <c r="A25" s="47" t="s">
        <v>288</v>
      </c>
      <c r="B25" s="48"/>
      <c r="C25" s="49"/>
      <c r="D25" s="49" t="s">
        <v>289</v>
      </c>
      <c r="E25" s="49"/>
      <c r="F25" s="50">
        <f>F26</f>
        <v>900000</v>
      </c>
      <c r="G25" s="51">
        <f>G26</f>
        <v>900000</v>
      </c>
    </row>
    <row r="26" spans="1:7" ht="15.75">
      <c r="A26" s="52" t="s">
        <v>90</v>
      </c>
      <c r="B26" s="5"/>
      <c r="C26" s="53"/>
      <c r="D26" s="53"/>
      <c r="E26" s="53" t="s">
        <v>91</v>
      </c>
      <c r="F26" s="50">
        <v>900000</v>
      </c>
      <c r="G26" s="51">
        <v>900000</v>
      </c>
    </row>
    <row r="27" spans="1:7" ht="33" customHeight="1">
      <c r="A27" s="55" t="s">
        <v>290</v>
      </c>
      <c r="B27" s="48"/>
      <c r="C27" s="49"/>
      <c r="D27" s="49" t="s">
        <v>291</v>
      </c>
      <c r="E27" s="49"/>
      <c r="F27" s="50">
        <f>F28</f>
        <v>4768</v>
      </c>
      <c r="G27" s="51">
        <f>G28</f>
        <v>0</v>
      </c>
    </row>
    <row r="28" spans="1:7" ht="17.25" customHeight="1">
      <c r="A28" s="52" t="s">
        <v>100</v>
      </c>
      <c r="B28" s="48"/>
      <c r="C28" s="49"/>
      <c r="D28" s="49"/>
      <c r="E28" s="49" t="s">
        <v>91</v>
      </c>
      <c r="F28" s="50">
        <v>4768</v>
      </c>
      <c r="G28" s="51">
        <v>0</v>
      </c>
    </row>
    <row r="29" spans="1:7" ht="33.75" customHeight="1">
      <c r="A29" s="47" t="s">
        <v>225</v>
      </c>
      <c r="B29" s="48"/>
      <c r="C29" s="49"/>
      <c r="D29" s="49" t="s">
        <v>226</v>
      </c>
      <c r="E29" s="49"/>
      <c r="F29" s="50">
        <f>F30</f>
        <v>200000</v>
      </c>
      <c r="G29" s="51">
        <f>G30</f>
        <v>200000</v>
      </c>
    </row>
    <row r="30" spans="1:7" ht="15.75">
      <c r="A30" s="52" t="s">
        <v>100</v>
      </c>
      <c r="B30" s="48"/>
      <c r="C30" s="49"/>
      <c r="D30" s="49"/>
      <c r="E30" s="49" t="s">
        <v>91</v>
      </c>
      <c r="F30" s="50">
        <v>200000</v>
      </c>
      <c r="G30" s="51">
        <v>200000</v>
      </c>
    </row>
    <row r="31" spans="1:7" ht="17.25" customHeight="1">
      <c r="A31" s="47" t="s">
        <v>94</v>
      </c>
      <c r="B31" s="48"/>
      <c r="C31" s="49"/>
      <c r="D31" s="49" t="s">
        <v>95</v>
      </c>
      <c r="E31" s="49"/>
      <c r="F31" s="50">
        <f>F32</f>
        <v>850000</v>
      </c>
      <c r="G31" s="51">
        <f>G32</f>
        <v>850000</v>
      </c>
    </row>
    <row r="32" spans="1:7" ht="21" customHeight="1">
      <c r="A32" s="47" t="s">
        <v>83</v>
      </c>
      <c r="B32" s="48"/>
      <c r="C32" s="49"/>
      <c r="D32" s="49" t="s">
        <v>96</v>
      </c>
      <c r="E32" s="49"/>
      <c r="F32" s="50">
        <f>F33</f>
        <v>850000</v>
      </c>
      <c r="G32" s="51">
        <f>G33</f>
        <v>850000</v>
      </c>
    </row>
    <row r="33" spans="1:7" ht="15.75">
      <c r="A33" s="52" t="s">
        <v>80</v>
      </c>
      <c r="B33" s="5"/>
      <c r="C33" s="53"/>
      <c r="D33" s="53"/>
      <c r="E33" s="53" t="s">
        <v>97</v>
      </c>
      <c r="F33" s="50">
        <v>850000</v>
      </c>
      <c r="G33" s="51">
        <v>850000</v>
      </c>
    </row>
    <row r="34" spans="1:7" ht="20.25" customHeight="1">
      <c r="A34" s="47" t="s">
        <v>98</v>
      </c>
      <c r="B34" s="48"/>
      <c r="C34" s="49"/>
      <c r="D34" s="49" t="s">
        <v>99</v>
      </c>
      <c r="E34" s="49"/>
      <c r="F34" s="50">
        <f>F35</f>
        <v>10000</v>
      </c>
      <c r="G34" s="51">
        <f>G35</f>
        <v>10000</v>
      </c>
    </row>
    <row r="35" spans="1:7" ht="20.25" customHeight="1">
      <c r="A35" s="47" t="s">
        <v>292</v>
      </c>
      <c r="B35" s="48"/>
      <c r="C35" s="49"/>
      <c r="D35" s="49">
        <v>7951100</v>
      </c>
      <c r="E35" s="49"/>
      <c r="F35" s="50">
        <f>F36</f>
        <v>10000</v>
      </c>
      <c r="G35" s="51">
        <f>G36</f>
        <v>10000</v>
      </c>
    </row>
    <row r="36" spans="1:7" ht="19.5" customHeight="1">
      <c r="A36" s="52" t="s">
        <v>100</v>
      </c>
      <c r="B36" s="5"/>
      <c r="C36" s="53"/>
      <c r="D36" s="53"/>
      <c r="E36" s="53" t="s">
        <v>91</v>
      </c>
      <c r="F36" s="50">
        <v>10000</v>
      </c>
      <c r="G36" s="51">
        <v>10000</v>
      </c>
    </row>
    <row r="37" spans="1:7" ht="17.25" customHeight="1">
      <c r="A37" s="43" t="s">
        <v>10</v>
      </c>
      <c r="B37" s="3"/>
      <c r="C37" s="44" t="s">
        <v>53</v>
      </c>
      <c r="D37" s="44"/>
      <c r="E37" s="44"/>
      <c r="F37" s="45">
        <f aca="true" t="shared" si="3" ref="F37:G39">F38</f>
        <v>25000</v>
      </c>
      <c r="G37" s="46">
        <f t="shared" si="3"/>
        <v>25000</v>
      </c>
    </row>
    <row r="38" spans="1:7" ht="18.75" customHeight="1">
      <c r="A38" s="47" t="s">
        <v>118</v>
      </c>
      <c r="B38" s="48"/>
      <c r="C38" s="49"/>
      <c r="D38" s="49">
        <v>5220000</v>
      </c>
      <c r="E38" s="49"/>
      <c r="F38" s="50">
        <f t="shared" si="3"/>
        <v>25000</v>
      </c>
      <c r="G38" s="51">
        <f t="shared" si="3"/>
        <v>25000</v>
      </c>
    </row>
    <row r="39" spans="1:7" ht="18.75" customHeight="1">
      <c r="A39" s="47" t="s">
        <v>293</v>
      </c>
      <c r="B39" s="48"/>
      <c r="C39" s="49"/>
      <c r="D39" s="49">
        <v>5223501</v>
      </c>
      <c r="E39" s="49"/>
      <c r="F39" s="50">
        <f t="shared" si="3"/>
        <v>25000</v>
      </c>
      <c r="G39" s="51">
        <f t="shared" si="3"/>
        <v>25000</v>
      </c>
    </row>
    <row r="40" spans="1:7" ht="18.75" customHeight="1">
      <c r="A40" s="52" t="s">
        <v>294</v>
      </c>
      <c r="B40" s="5"/>
      <c r="C40" s="53"/>
      <c r="D40" s="53"/>
      <c r="E40" s="53" t="s">
        <v>295</v>
      </c>
      <c r="F40" s="50">
        <v>25000</v>
      </c>
      <c r="G40" s="51">
        <v>25000</v>
      </c>
    </row>
    <row r="41" spans="1:7" ht="20.25" customHeight="1">
      <c r="A41" s="43" t="s">
        <v>101</v>
      </c>
      <c r="B41" s="3"/>
      <c r="C41" s="44" t="s">
        <v>54</v>
      </c>
      <c r="D41" s="44"/>
      <c r="E41" s="44"/>
      <c r="F41" s="45">
        <f>F42+F45</f>
        <v>570000</v>
      </c>
      <c r="G41" s="46">
        <f>G42+G45</f>
        <v>480000</v>
      </c>
    </row>
    <row r="42" spans="1:7" ht="20.25" customHeight="1">
      <c r="A42" s="47" t="s">
        <v>296</v>
      </c>
      <c r="B42" s="48"/>
      <c r="C42" s="49"/>
      <c r="D42" s="49" t="s">
        <v>297</v>
      </c>
      <c r="E42" s="49"/>
      <c r="F42" s="50">
        <f>F43</f>
        <v>50000</v>
      </c>
      <c r="G42" s="51">
        <f>G43</f>
        <v>50000</v>
      </c>
    </row>
    <row r="43" spans="1:7" ht="30.75" customHeight="1">
      <c r="A43" s="47" t="s">
        <v>298</v>
      </c>
      <c r="B43" s="48"/>
      <c r="C43" s="49"/>
      <c r="D43" s="49" t="s">
        <v>299</v>
      </c>
      <c r="E43" s="49"/>
      <c r="F43" s="50">
        <f>F44</f>
        <v>50000</v>
      </c>
      <c r="G43" s="51">
        <f>G44</f>
        <v>50000</v>
      </c>
    </row>
    <row r="44" spans="1:7" ht="18.75" customHeight="1">
      <c r="A44" s="52" t="s">
        <v>100</v>
      </c>
      <c r="B44" s="5"/>
      <c r="C44" s="53"/>
      <c r="D44" s="53"/>
      <c r="E44" s="53" t="s">
        <v>91</v>
      </c>
      <c r="F44" s="50">
        <v>50000</v>
      </c>
      <c r="G44" s="51">
        <v>50000</v>
      </c>
    </row>
    <row r="45" spans="1:7" ht="28.5" customHeight="1">
      <c r="A45" s="47" t="s">
        <v>102</v>
      </c>
      <c r="B45" s="48"/>
      <c r="C45" s="49"/>
      <c r="D45" s="49" t="s">
        <v>103</v>
      </c>
      <c r="E45" s="49"/>
      <c r="F45" s="50">
        <f>F46</f>
        <v>520000</v>
      </c>
      <c r="G45" s="51">
        <f>G46</f>
        <v>430000</v>
      </c>
    </row>
    <row r="46" spans="1:7" ht="18.75" customHeight="1">
      <c r="A46" s="47" t="s">
        <v>83</v>
      </c>
      <c r="B46" s="48"/>
      <c r="C46" s="49"/>
      <c r="D46" s="49" t="s">
        <v>104</v>
      </c>
      <c r="E46" s="49"/>
      <c r="F46" s="50">
        <f>F47</f>
        <v>520000</v>
      </c>
      <c r="G46" s="51">
        <f>G47</f>
        <v>430000</v>
      </c>
    </row>
    <row r="47" spans="1:7" ht="15.75">
      <c r="A47" s="52" t="s">
        <v>80</v>
      </c>
      <c r="B47" s="5"/>
      <c r="C47" s="53"/>
      <c r="D47" s="53"/>
      <c r="E47" s="53" t="s">
        <v>97</v>
      </c>
      <c r="F47" s="50">
        <v>520000</v>
      </c>
      <c r="G47" s="51">
        <v>430000</v>
      </c>
    </row>
    <row r="48" spans="1:7" ht="18" customHeight="1">
      <c r="A48" s="43" t="s">
        <v>13</v>
      </c>
      <c r="B48" s="3"/>
      <c r="C48" s="44" t="s">
        <v>56</v>
      </c>
      <c r="D48" s="44"/>
      <c r="E48" s="44"/>
      <c r="F48" s="45">
        <f>F49+F53</f>
        <v>400000</v>
      </c>
      <c r="G48" s="46">
        <f>G49+G53</f>
        <v>100000</v>
      </c>
    </row>
    <row r="49" spans="1:7" ht="14.25" customHeight="1" hidden="1">
      <c r="A49" s="47"/>
      <c r="B49" s="48"/>
      <c r="C49" s="49"/>
      <c r="D49" s="49"/>
      <c r="E49" s="49"/>
      <c r="F49" s="50">
        <f aca="true" t="shared" si="4" ref="F49:G51">F50</f>
        <v>0</v>
      </c>
      <c r="G49" s="51">
        <f t="shared" si="4"/>
        <v>0</v>
      </c>
    </row>
    <row r="50" spans="1:7" ht="14.25" customHeight="1" hidden="1">
      <c r="A50" s="47"/>
      <c r="B50" s="48"/>
      <c r="C50" s="49"/>
      <c r="D50" s="49"/>
      <c r="E50" s="49"/>
      <c r="F50" s="50">
        <f t="shared" si="4"/>
        <v>0</v>
      </c>
      <c r="G50" s="51">
        <f t="shared" si="4"/>
        <v>0</v>
      </c>
    </row>
    <row r="51" spans="1:7" ht="14.25" customHeight="1" hidden="1">
      <c r="A51" s="47"/>
      <c r="B51" s="48"/>
      <c r="C51" s="49"/>
      <c r="D51" s="49"/>
      <c r="E51" s="49"/>
      <c r="F51" s="50">
        <f t="shared" si="4"/>
        <v>0</v>
      </c>
      <c r="G51" s="51">
        <f t="shared" si="4"/>
        <v>0</v>
      </c>
    </row>
    <row r="52" spans="1:7" ht="14.25" customHeight="1" hidden="1">
      <c r="A52" s="52"/>
      <c r="B52" s="5"/>
      <c r="C52" s="53"/>
      <c r="D52" s="53"/>
      <c r="E52" s="53"/>
      <c r="F52" s="50"/>
      <c r="G52" s="51"/>
    </row>
    <row r="53" spans="1:7" ht="18" customHeight="1">
      <c r="A53" s="47" t="s">
        <v>98</v>
      </c>
      <c r="B53" s="48"/>
      <c r="C53" s="49"/>
      <c r="D53" s="49" t="s">
        <v>99</v>
      </c>
      <c r="E53" s="49"/>
      <c r="F53" s="50">
        <f>F54</f>
        <v>400000</v>
      </c>
      <c r="G53" s="51">
        <f>G54</f>
        <v>100000</v>
      </c>
    </row>
    <row r="54" spans="1:7" ht="31.5" customHeight="1">
      <c r="A54" s="47" t="s">
        <v>105</v>
      </c>
      <c r="B54" s="48"/>
      <c r="C54" s="49"/>
      <c r="D54" s="49" t="s">
        <v>106</v>
      </c>
      <c r="E54" s="49"/>
      <c r="F54" s="50">
        <f>F55</f>
        <v>400000</v>
      </c>
      <c r="G54" s="51">
        <f>G55</f>
        <v>100000</v>
      </c>
    </row>
    <row r="55" spans="1:7" ht="15.75">
      <c r="A55" s="52" t="s">
        <v>107</v>
      </c>
      <c r="B55" s="5"/>
      <c r="C55" s="53"/>
      <c r="D55" s="53"/>
      <c r="E55" s="53" t="s">
        <v>108</v>
      </c>
      <c r="F55" s="50">
        <v>400000</v>
      </c>
      <c r="G55" s="51">
        <v>100000</v>
      </c>
    </row>
    <row r="56" spans="1:7" ht="15.75">
      <c r="A56" s="43" t="s">
        <v>14</v>
      </c>
      <c r="B56" s="3"/>
      <c r="C56" s="44" t="s">
        <v>57</v>
      </c>
      <c r="D56" s="44"/>
      <c r="E56" s="44"/>
      <c r="F56" s="45">
        <f aca="true" t="shared" si="5" ref="F56:G58">F57</f>
        <v>2000000</v>
      </c>
      <c r="G56" s="46">
        <f t="shared" si="5"/>
        <v>1000000</v>
      </c>
    </row>
    <row r="57" spans="1:7" ht="18" customHeight="1">
      <c r="A57" s="47" t="s">
        <v>109</v>
      </c>
      <c r="B57" s="48"/>
      <c r="C57" s="49"/>
      <c r="D57" s="49" t="s">
        <v>110</v>
      </c>
      <c r="E57" s="49"/>
      <c r="F57" s="50">
        <f t="shared" si="5"/>
        <v>2000000</v>
      </c>
      <c r="G57" s="51">
        <f t="shared" si="5"/>
        <v>1000000</v>
      </c>
    </row>
    <row r="58" spans="1:7" ht="17.25" customHeight="1">
      <c r="A58" s="47" t="s">
        <v>111</v>
      </c>
      <c r="B58" s="48"/>
      <c r="C58" s="49"/>
      <c r="D58" s="49" t="s">
        <v>112</v>
      </c>
      <c r="E58" s="49"/>
      <c r="F58" s="50">
        <f t="shared" si="5"/>
        <v>2000000</v>
      </c>
      <c r="G58" s="51">
        <f t="shared" si="5"/>
        <v>1000000</v>
      </c>
    </row>
    <row r="59" spans="1:7" ht="15.75">
      <c r="A59" s="52" t="s">
        <v>113</v>
      </c>
      <c r="B59" s="5"/>
      <c r="C59" s="53"/>
      <c r="D59" s="53"/>
      <c r="E59" s="53" t="s">
        <v>114</v>
      </c>
      <c r="F59" s="50">
        <v>2000000</v>
      </c>
      <c r="G59" s="51">
        <v>1000000</v>
      </c>
    </row>
    <row r="60" spans="1:7" ht="15.75">
      <c r="A60" s="43" t="s">
        <v>15</v>
      </c>
      <c r="B60" s="3"/>
      <c r="C60" s="44" t="s">
        <v>58</v>
      </c>
      <c r="D60" s="44"/>
      <c r="E60" s="44"/>
      <c r="F60" s="45">
        <f aca="true" t="shared" si="6" ref="F60:G63">F61</f>
        <v>4051000</v>
      </c>
      <c r="G60" s="46">
        <f t="shared" si="6"/>
        <v>4051000</v>
      </c>
    </row>
    <row r="61" spans="1:7" ht="21" customHeight="1">
      <c r="A61" s="47" t="s">
        <v>15</v>
      </c>
      <c r="B61" s="48"/>
      <c r="C61" s="49"/>
      <c r="D61" s="49" t="s">
        <v>115</v>
      </c>
      <c r="E61" s="49"/>
      <c r="F61" s="50">
        <f t="shared" si="6"/>
        <v>4051000</v>
      </c>
      <c r="G61" s="51">
        <f t="shared" si="6"/>
        <v>4051000</v>
      </c>
    </row>
    <row r="62" spans="1:7" ht="18" customHeight="1">
      <c r="A62" s="47" t="s">
        <v>116</v>
      </c>
      <c r="B62" s="48"/>
      <c r="C62" s="49"/>
      <c r="D62" s="49" t="s">
        <v>117</v>
      </c>
      <c r="E62" s="49"/>
      <c r="F62" s="50">
        <f t="shared" si="6"/>
        <v>4051000</v>
      </c>
      <c r="G62" s="51">
        <f t="shared" si="6"/>
        <v>4051000</v>
      </c>
    </row>
    <row r="63" spans="1:7" ht="35.25" customHeight="1">
      <c r="A63" s="55" t="s">
        <v>300</v>
      </c>
      <c r="B63" s="48"/>
      <c r="C63" s="49"/>
      <c r="D63" s="49">
        <v>3150201</v>
      </c>
      <c r="E63" s="49"/>
      <c r="F63" s="50">
        <f t="shared" si="6"/>
        <v>4051000</v>
      </c>
      <c r="G63" s="51">
        <f t="shared" si="6"/>
        <v>4051000</v>
      </c>
    </row>
    <row r="64" spans="1:7" ht="15.75">
      <c r="A64" s="56" t="s">
        <v>126</v>
      </c>
      <c r="B64" s="5"/>
      <c r="C64" s="53"/>
      <c r="D64" s="53"/>
      <c r="E64" s="53" t="s">
        <v>127</v>
      </c>
      <c r="F64" s="50">
        <v>4051000</v>
      </c>
      <c r="G64" s="51">
        <v>4051000</v>
      </c>
    </row>
    <row r="65" spans="1:7" ht="15.75">
      <c r="A65" s="43" t="s">
        <v>16</v>
      </c>
      <c r="B65" s="3"/>
      <c r="C65" s="44" t="s">
        <v>59</v>
      </c>
      <c r="D65" s="44"/>
      <c r="E65" s="44"/>
      <c r="F65" s="45">
        <f>F66+F79</f>
        <v>277000</v>
      </c>
      <c r="G65" s="46">
        <f>G66+G79</f>
        <v>144000</v>
      </c>
    </row>
    <row r="66" spans="1:7" ht="19.5" customHeight="1">
      <c r="A66" s="47" t="s">
        <v>118</v>
      </c>
      <c r="B66" s="48"/>
      <c r="C66" s="49"/>
      <c r="D66" s="49" t="s">
        <v>119</v>
      </c>
      <c r="E66" s="49"/>
      <c r="F66" s="50">
        <f>F67+F70+F75</f>
        <v>257000</v>
      </c>
      <c r="G66" s="51">
        <f>G67+G70+G75</f>
        <v>124000</v>
      </c>
    </row>
    <row r="67" spans="1:7" s="59" customFormat="1" ht="33" customHeight="1">
      <c r="A67" s="47" t="s">
        <v>120</v>
      </c>
      <c r="B67" s="48"/>
      <c r="C67" s="49"/>
      <c r="D67" s="49" t="s">
        <v>121</v>
      </c>
      <c r="E67" s="49"/>
      <c r="F67" s="57">
        <f>F68</f>
        <v>100000</v>
      </c>
      <c r="G67" s="58">
        <f>G68</f>
        <v>100000</v>
      </c>
    </row>
    <row r="68" spans="1:7" ht="51" customHeight="1">
      <c r="A68" s="47" t="s">
        <v>122</v>
      </c>
      <c r="B68" s="48"/>
      <c r="C68" s="49"/>
      <c r="D68" s="49">
        <v>5223102</v>
      </c>
      <c r="E68" s="49"/>
      <c r="F68" s="50">
        <f>F69</f>
        <v>100000</v>
      </c>
      <c r="G68" s="51">
        <f>G69</f>
        <v>100000</v>
      </c>
    </row>
    <row r="69" spans="1:7" ht="19.5" customHeight="1">
      <c r="A69" s="52" t="s">
        <v>90</v>
      </c>
      <c r="B69" s="5"/>
      <c r="C69" s="53"/>
      <c r="D69" s="53"/>
      <c r="E69" s="53" t="s">
        <v>91</v>
      </c>
      <c r="F69" s="50">
        <v>100000</v>
      </c>
      <c r="G69" s="51">
        <v>100000</v>
      </c>
    </row>
    <row r="70" spans="1:7" ht="21.75" customHeight="1">
      <c r="A70" s="47" t="s">
        <v>245</v>
      </c>
      <c r="B70" s="48"/>
      <c r="C70" s="49"/>
      <c r="D70" s="49" t="s">
        <v>123</v>
      </c>
      <c r="E70" s="49"/>
      <c r="F70" s="50">
        <f>F71+F73</f>
        <v>24000</v>
      </c>
      <c r="G70" s="51">
        <f>G71+G73</f>
        <v>24000</v>
      </c>
    </row>
    <row r="71" spans="1:7" ht="33" customHeight="1">
      <c r="A71" s="47" t="s">
        <v>246</v>
      </c>
      <c r="B71" s="48"/>
      <c r="C71" s="49"/>
      <c r="D71" s="49">
        <v>5223301</v>
      </c>
      <c r="E71" s="49"/>
      <c r="F71" s="50">
        <f>F72</f>
        <v>11000</v>
      </c>
      <c r="G71" s="51">
        <f>G72</f>
        <v>11000</v>
      </c>
    </row>
    <row r="72" spans="1:7" ht="17.25" customHeight="1">
      <c r="A72" s="52" t="s">
        <v>100</v>
      </c>
      <c r="B72" s="5"/>
      <c r="C72" s="53"/>
      <c r="D72" s="53"/>
      <c r="E72" s="53" t="s">
        <v>91</v>
      </c>
      <c r="F72" s="50">
        <v>11000</v>
      </c>
      <c r="G72" s="51">
        <v>11000</v>
      </c>
    </row>
    <row r="73" spans="1:7" ht="35.25" customHeight="1">
      <c r="A73" s="47" t="s">
        <v>301</v>
      </c>
      <c r="B73" s="48"/>
      <c r="C73" s="49"/>
      <c r="D73" s="49">
        <v>5223302</v>
      </c>
      <c r="E73" s="49"/>
      <c r="F73" s="50">
        <f>F74</f>
        <v>13000</v>
      </c>
      <c r="G73" s="51">
        <f>G74</f>
        <v>13000</v>
      </c>
    </row>
    <row r="74" spans="1:7" ht="16.5" customHeight="1">
      <c r="A74" s="52" t="s">
        <v>100</v>
      </c>
      <c r="B74" s="5"/>
      <c r="C74" s="53"/>
      <c r="D74" s="53"/>
      <c r="E74" s="53" t="s">
        <v>91</v>
      </c>
      <c r="F74" s="50">
        <v>13000</v>
      </c>
      <c r="G74" s="51">
        <v>13000</v>
      </c>
    </row>
    <row r="75" spans="1:7" ht="35.25" customHeight="1">
      <c r="A75" s="55" t="s">
        <v>302</v>
      </c>
      <c r="B75" s="48"/>
      <c r="C75" s="49"/>
      <c r="D75" s="49">
        <v>5225600</v>
      </c>
      <c r="E75" s="49"/>
      <c r="F75" s="50">
        <f>F76</f>
        <v>133000</v>
      </c>
      <c r="G75" s="51">
        <f>G76</f>
        <v>0</v>
      </c>
    </row>
    <row r="76" spans="1:7" ht="17.25" customHeight="1">
      <c r="A76" s="52" t="s">
        <v>100</v>
      </c>
      <c r="B76" s="5"/>
      <c r="C76" s="53"/>
      <c r="D76" s="53"/>
      <c r="E76" s="53" t="s">
        <v>91</v>
      </c>
      <c r="F76" s="50">
        <v>133000</v>
      </c>
      <c r="G76" s="51">
        <v>0</v>
      </c>
    </row>
    <row r="77" spans="1:7" ht="23.25" customHeight="1" hidden="1">
      <c r="A77" s="47"/>
      <c r="B77" s="48"/>
      <c r="C77" s="49"/>
      <c r="D77" s="49"/>
      <c r="E77" s="49"/>
      <c r="F77" s="50"/>
      <c r="G77" s="51"/>
    </row>
    <row r="78" spans="1:7" ht="15.75" hidden="1">
      <c r="A78" s="52"/>
      <c r="B78" s="5"/>
      <c r="C78" s="53"/>
      <c r="D78" s="53"/>
      <c r="E78" s="53"/>
      <c r="F78" s="50"/>
      <c r="G78" s="51"/>
    </row>
    <row r="79" spans="1:7" ht="18.75" customHeight="1">
      <c r="A79" s="47" t="s">
        <v>98</v>
      </c>
      <c r="B79" s="48"/>
      <c r="C79" s="49"/>
      <c r="D79" s="49" t="s">
        <v>99</v>
      </c>
      <c r="E79" s="49"/>
      <c r="F79" s="50">
        <f>F80</f>
        <v>20000</v>
      </c>
      <c r="G79" s="51">
        <f>G80</f>
        <v>20000</v>
      </c>
    </row>
    <row r="80" spans="1:7" ht="32.25" customHeight="1">
      <c r="A80" s="47" t="s">
        <v>124</v>
      </c>
      <c r="B80" s="48"/>
      <c r="C80" s="49"/>
      <c r="D80" s="49" t="s">
        <v>125</v>
      </c>
      <c r="E80" s="49"/>
      <c r="F80" s="50">
        <f>F81</f>
        <v>20000</v>
      </c>
      <c r="G80" s="51">
        <f>G81</f>
        <v>20000</v>
      </c>
    </row>
    <row r="81" spans="1:7" ht="17.25" customHeight="1">
      <c r="A81" s="52" t="s">
        <v>90</v>
      </c>
      <c r="B81" s="5"/>
      <c r="C81" s="53"/>
      <c r="D81" s="53"/>
      <c r="E81" s="53" t="s">
        <v>91</v>
      </c>
      <c r="F81" s="50">
        <v>20000</v>
      </c>
      <c r="G81" s="51">
        <v>20000</v>
      </c>
    </row>
    <row r="82" spans="1:7" ht="15.75" hidden="1">
      <c r="A82" s="43" t="s">
        <v>18</v>
      </c>
      <c r="B82" s="3"/>
      <c r="C82" s="44" t="s">
        <v>61</v>
      </c>
      <c r="D82" s="44"/>
      <c r="E82" s="44"/>
      <c r="F82" s="45"/>
      <c r="G82" s="46"/>
    </row>
    <row r="83" spans="1:7" ht="15.75" hidden="1">
      <c r="A83" s="47"/>
      <c r="B83" s="48"/>
      <c r="C83" s="49"/>
      <c r="D83" s="49"/>
      <c r="E83" s="49"/>
      <c r="F83" s="50"/>
      <c r="G83" s="51"/>
    </row>
    <row r="84" spans="1:7" ht="15.75" hidden="1">
      <c r="A84" s="47"/>
      <c r="B84" s="48"/>
      <c r="C84" s="49"/>
      <c r="D84" s="49"/>
      <c r="E84" s="49"/>
      <c r="F84" s="50"/>
      <c r="G84" s="51"/>
    </row>
    <row r="85" spans="1:7" ht="15.75" hidden="1">
      <c r="A85" s="52"/>
      <c r="B85" s="5"/>
      <c r="C85" s="53"/>
      <c r="D85" s="53"/>
      <c r="E85" s="53"/>
      <c r="F85" s="50"/>
      <c r="G85" s="51"/>
    </row>
    <row r="86" spans="1:7" ht="15.75" hidden="1">
      <c r="A86" s="47"/>
      <c r="B86" s="48"/>
      <c r="C86" s="49"/>
      <c r="D86" s="49"/>
      <c r="E86" s="49"/>
      <c r="F86" s="57"/>
      <c r="G86" s="58"/>
    </row>
    <row r="87" spans="1:7" ht="15.75" hidden="1">
      <c r="A87" s="47"/>
      <c r="B87" s="48"/>
      <c r="C87" s="49"/>
      <c r="D87" s="49"/>
      <c r="E87" s="49"/>
      <c r="F87" s="57"/>
      <c r="G87" s="58"/>
    </row>
    <row r="88" spans="1:7" ht="15.75" hidden="1">
      <c r="A88" s="52"/>
      <c r="B88" s="48"/>
      <c r="C88" s="49"/>
      <c r="D88" s="49"/>
      <c r="E88" s="49"/>
      <c r="F88" s="57"/>
      <c r="G88" s="58"/>
    </row>
    <row r="89" spans="1:7" ht="15.75">
      <c r="A89" s="43" t="s">
        <v>19</v>
      </c>
      <c r="B89" s="3"/>
      <c r="C89" s="44" t="s">
        <v>62</v>
      </c>
      <c r="D89" s="44"/>
      <c r="E89" s="44"/>
      <c r="F89" s="45">
        <f>F90+F92+F94</f>
        <v>6000000</v>
      </c>
      <c r="G89" s="46">
        <f>G90+G92+G94</f>
        <v>6000000</v>
      </c>
    </row>
    <row r="90" spans="1:7" s="59" customFormat="1" ht="32.25" customHeight="1" hidden="1">
      <c r="A90" s="47" t="s">
        <v>240</v>
      </c>
      <c r="B90" s="48"/>
      <c r="C90" s="49"/>
      <c r="D90" s="49">
        <v>3510500</v>
      </c>
      <c r="E90" s="49"/>
      <c r="F90" s="57">
        <f>F91</f>
        <v>0</v>
      </c>
      <c r="G90" s="58">
        <f>G91</f>
        <v>0</v>
      </c>
    </row>
    <row r="91" spans="1:7" ht="18.75" customHeight="1" hidden="1">
      <c r="A91" s="52" t="s">
        <v>113</v>
      </c>
      <c r="B91" s="5"/>
      <c r="C91" s="53"/>
      <c r="D91" s="53"/>
      <c r="E91" s="53" t="s">
        <v>91</v>
      </c>
      <c r="F91" s="50">
        <v>0</v>
      </c>
      <c r="G91" s="51">
        <v>0</v>
      </c>
    </row>
    <row r="92" spans="1:7" s="59" customFormat="1" ht="49.5" customHeight="1">
      <c r="A92" s="55" t="s">
        <v>303</v>
      </c>
      <c r="B92" s="60"/>
      <c r="C92" s="49"/>
      <c r="D92" s="49" t="s">
        <v>304</v>
      </c>
      <c r="E92" s="49"/>
      <c r="F92" s="57">
        <f>F93</f>
        <v>6000000</v>
      </c>
      <c r="G92" s="58">
        <f>G93</f>
        <v>6000000</v>
      </c>
    </row>
    <row r="93" spans="1:7" ht="15.75">
      <c r="A93" s="52" t="s">
        <v>126</v>
      </c>
      <c r="B93" s="5"/>
      <c r="C93" s="53"/>
      <c r="D93" s="53"/>
      <c r="E93" s="53" t="s">
        <v>127</v>
      </c>
      <c r="F93" s="50">
        <v>6000000</v>
      </c>
      <c r="G93" s="51">
        <v>6000000</v>
      </c>
    </row>
    <row r="94" spans="1:7" s="59" customFormat="1" ht="15.75" hidden="1">
      <c r="A94" s="47" t="s">
        <v>231</v>
      </c>
      <c r="B94" s="48"/>
      <c r="C94" s="49"/>
      <c r="D94" s="49">
        <v>5220000</v>
      </c>
      <c r="E94" s="49"/>
      <c r="F94" s="57">
        <f>F95+F98</f>
        <v>0</v>
      </c>
      <c r="G94" s="58">
        <f>G95+G98</f>
        <v>0</v>
      </c>
    </row>
    <row r="95" spans="1:7" s="59" customFormat="1" ht="15.75" hidden="1">
      <c r="A95" s="47"/>
      <c r="B95" s="48"/>
      <c r="C95" s="49"/>
      <c r="D95" s="49"/>
      <c r="E95" s="49"/>
      <c r="F95" s="57">
        <f>F96</f>
        <v>0</v>
      </c>
      <c r="G95" s="58">
        <f>G96</f>
        <v>0</v>
      </c>
    </row>
    <row r="96" spans="1:7" s="59" customFormat="1" ht="31.5" customHeight="1" hidden="1">
      <c r="A96" s="47"/>
      <c r="B96" s="48"/>
      <c r="C96" s="49"/>
      <c r="D96" s="49"/>
      <c r="E96" s="49"/>
      <c r="F96" s="57">
        <f>F97</f>
        <v>0</v>
      </c>
      <c r="G96" s="58">
        <f>G97</f>
        <v>0</v>
      </c>
    </row>
    <row r="97" spans="1:7" ht="15.75" hidden="1">
      <c r="A97" s="52"/>
      <c r="B97" s="5"/>
      <c r="C97" s="53"/>
      <c r="D97" s="53"/>
      <c r="E97" s="53"/>
      <c r="F97" s="50"/>
      <c r="G97" s="51"/>
    </row>
    <row r="98" spans="1:7" s="59" customFormat="1" ht="15.75" hidden="1">
      <c r="A98" s="47"/>
      <c r="B98" s="48"/>
      <c r="C98" s="49"/>
      <c r="D98" s="49"/>
      <c r="E98" s="49"/>
      <c r="F98" s="57">
        <f>F99</f>
        <v>0</v>
      </c>
      <c r="G98" s="58">
        <f>G99</f>
        <v>0</v>
      </c>
    </row>
    <row r="99" spans="1:7" ht="15.75" hidden="1">
      <c r="A99" s="52"/>
      <c r="B99" s="5"/>
      <c r="C99" s="53"/>
      <c r="D99" s="53"/>
      <c r="E99" s="53"/>
      <c r="F99" s="50"/>
      <c r="G99" s="51"/>
    </row>
    <row r="100" spans="1:7" ht="18" customHeight="1" hidden="1">
      <c r="A100" s="43" t="s">
        <v>305</v>
      </c>
      <c r="B100" s="3"/>
      <c r="C100" s="44" t="s">
        <v>306</v>
      </c>
      <c r="D100" s="44"/>
      <c r="E100" s="44"/>
      <c r="F100" s="45">
        <f aca="true" t="shared" si="7" ref="F100:G102">F101</f>
        <v>0</v>
      </c>
      <c r="G100" s="46">
        <f t="shared" si="7"/>
        <v>0</v>
      </c>
    </row>
    <row r="101" spans="1:7" ht="18.75" customHeight="1" hidden="1">
      <c r="A101" s="47" t="s">
        <v>118</v>
      </c>
      <c r="B101" s="48"/>
      <c r="C101" s="49"/>
      <c r="D101" s="49">
        <v>5220000</v>
      </c>
      <c r="E101" s="49"/>
      <c r="F101" s="50">
        <f t="shared" si="7"/>
        <v>0</v>
      </c>
      <c r="G101" s="51">
        <f t="shared" si="7"/>
        <v>0</v>
      </c>
    </row>
    <row r="102" spans="1:7" ht="51" customHeight="1" hidden="1">
      <c r="A102" s="55" t="s">
        <v>307</v>
      </c>
      <c r="B102" s="48"/>
      <c r="C102" s="49"/>
      <c r="D102" s="49">
        <v>5226401</v>
      </c>
      <c r="E102" s="49"/>
      <c r="F102" s="50">
        <f t="shared" si="7"/>
        <v>0</v>
      </c>
      <c r="G102" s="51">
        <f t="shared" si="7"/>
        <v>0</v>
      </c>
    </row>
    <row r="103" spans="1:7" ht="16.5" customHeight="1" hidden="1">
      <c r="A103" s="52" t="s">
        <v>90</v>
      </c>
      <c r="B103" s="5"/>
      <c r="C103" s="53"/>
      <c r="D103" s="53"/>
      <c r="E103" s="53" t="s">
        <v>91</v>
      </c>
      <c r="F103" s="50"/>
      <c r="G103" s="51"/>
    </row>
    <row r="104" spans="1:7" ht="20.25" customHeight="1" hidden="1">
      <c r="A104" s="43" t="s">
        <v>308</v>
      </c>
      <c r="B104" s="3"/>
      <c r="C104" s="44" t="s">
        <v>65</v>
      </c>
      <c r="D104" s="44"/>
      <c r="E104" s="44"/>
      <c r="F104" s="45">
        <f aca="true" t="shared" si="8" ref="F104:G106">F105</f>
        <v>0</v>
      </c>
      <c r="G104" s="46">
        <f t="shared" si="8"/>
        <v>0</v>
      </c>
    </row>
    <row r="105" spans="1:7" ht="15.75" hidden="1">
      <c r="A105" s="47"/>
      <c r="B105" s="48"/>
      <c r="C105" s="49"/>
      <c r="D105" s="49"/>
      <c r="E105" s="49"/>
      <c r="F105" s="50">
        <f t="shared" si="8"/>
        <v>0</v>
      </c>
      <c r="G105" s="51">
        <f t="shared" si="8"/>
        <v>0</v>
      </c>
    </row>
    <row r="106" spans="1:7" ht="15.75" hidden="1">
      <c r="A106" s="47"/>
      <c r="B106" s="48"/>
      <c r="C106" s="49"/>
      <c r="D106" s="49"/>
      <c r="E106" s="49"/>
      <c r="F106" s="50">
        <f t="shared" si="8"/>
        <v>0</v>
      </c>
      <c r="G106" s="51">
        <f t="shared" si="8"/>
        <v>0</v>
      </c>
    </row>
    <row r="107" spans="1:7" ht="15.75" hidden="1">
      <c r="A107" s="52"/>
      <c r="B107" s="5"/>
      <c r="C107" s="53"/>
      <c r="D107" s="53"/>
      <c r="E107" s="53"/>
      <c r="F107" s="50"/>
      <c r="G107" s="51"/>
    </row>
    <row r="108" spans="1:7" ht="15.75">
      <c r="A108" s="43" t="s">
        <v>25</v>
      </c>
      <c r="B108" s="3"/>
      <c r="C108" s="44" t="s">
        <v>68</v>
      </c>
      <c r="D108" s="44"/>
      <c r="E108" s="44"/>
      <c r="F108" s="45">
        <f aca="true" t="shared" si="9" ref="F108:G110">F109</f>
        <v>1460395</v>
      </c>
      <c r="G108" s="46">
        <f t="shared" si="9"/>
        <v>1460395</v>
      </c>
    </row>
    <row r="109" spans="1:7" ht="18.75" customHeight="1">
      <c r="A109" s="47" t="s">
        <v>128</v>
      </c>
      <c r="B109" s="48"/>
      <c r="C109" s="49"/>
      <c r="D109" s="49" t="s">
        <v>129</v>
      </c>
      <c r="E109" s="49"/>
      <c r="F109" s="50">
        <f t="shared" si="9"/>
        <v>1460395</v>
      </c>
      <c r="G109" s="51">
        <f t="shared" si="9"/>
        <v>1460395</v>
      </c>
    </row>
    <row r="110" spans="1:7" ht="18" customHeight="1">
      <c r="A110" s="47" t="s">
        <v>83</v>
      </c>
      <c r="B110" s="48"/>
      <c r="C110" s="49"/>
      <c r="D110" s="49" t="s">
        <v>130</v>
      </c>
      <c r="E110" s="49"/>
      <c r="F110" s="50">
        <f t="shared" si="9"/>
        <v>1460395</v>
      </c>
      <c r="G110" s="51">
        <f t="shared" si="9"/>
        <v>1460395</v>
      </c>
    </row>
    <row r="111" spans="1:7" ht="15.75">
      <c r="A111" s="52" t="s">
        <v>80</v>
      </c>
      <c r="B111" s="5"/>
      <c r="C111" s="53"/>
      <c r="D111" s="53"/>
      <c r="E111" s="53" t="s">
        <v>97</v>
      </c>
      <c r="F111" s="50">
        <v>1460395</v>
      </c>
      <c r="G111" s="51">
        <v>1460395</v>
      </c>
    </row>
    <row r="112" spans="1:7" ht="15.75">
      <c r="A112" s="43" t="s">
        <v>26</v>
      </c>
      <c r="B112" s="3"/>
      <c r="C112" s="44" t="s">
        <v>69</v>
      </c>
      <c r="D112" s="44"/>
      <c r="E112" s="44"/>
      <c r="F112" s="45">
        <f>F115+F113</f>
        <v>66000</v>
      </c>
      <c r="G112" s="46">
        <f>G115+G113</f>
        <v>66000</v>
      </c>
    </row>
    <row r="113" spans="1:7" s="59" customFormat="1" ht="31.5">
      <c r="A113" s="47" t="s">
        <v>309</v>
      </c>
      <c r="B113" s="48"/>
      <c r="C113" s="49"/>
      <c r="D113" s="49">
        <v>4310102</v>
      </c>
      <c r="E113" s="49"/>
      <c r="F113" s="57">
        <f>F114</f>
        <v>50000</v>
      </c>
      <c r="G113" s="58">
        <f>G114</f>
        <v>50000</v>
      </c>
    </row>
    <row r="114" spans="1:7" ht="15.75">
      <c r="A114" s="52" t="s">
        <v>242</v>
      </c>
      <c r="B114" s="5"/>
      <c r="C114" s="53"/>
      <c r="D114" s="53"/>
      <c r="E114" s="53" t="s">
        <v>241</v>
      </c>
      <c r="F114" s="50">
        <v>50000</v>
      </c>
      <c r="G114" s="51">
        <v>50000</v>
      </c>
    </row>
    <row r="115" spans="1:7" ht="15.75">
      <c r="A115" s="47" t="s">
        <v>131</v>
      </c>
      <c r="B115" s="48"/>
      <c r="C115" s="49"/>
      <c r="D115" s="49" t="s">
        <v>99</v>
      </c>
      <c r="E115" s="49"/>
      <c r="F115" s="50">
        <f>F116+F118</f>
        <v>16000</v>
      </c>
      <c r="G115" s="51">
        <f>G116+G118</f>
        <v>16000</v>
      </c>
    </row>
    <row r="116" spans="1:7" ht="15.75">
      <c r="A116" s="47" t="s">
        <v>132</v>
      </c>
      <c r="B116" s="48"/>
      <c r="C116" s="49"/>
      <c r="D116" s="49" t="s">
        <v>133</v>
      </c>
      <c r="E116" s="49"/>
      <c r="F116" s="50">
        <f>F117</f>
        <v>10000</v>
      </c>
      <c r="G116" s="51">
        <f>G117</f>
        <v>10000</v>
      </c>
    </row>
    <row r="117" spans="1:7" ht="15.75" customHeight="1">
      <c r="A117" s="52" t="s">
        <v>242</v>
      </c>
      <c r="B117" s="5"/>
      <c r="C117" s="53"/>
      <c r="D117" s="53"/>
      <c r="E117" s="53" t="s">
        <v>241</v>
      </c>
      <c r="F117" s="50">
        <v>10000</v>
      </c>
      <c r="G117" s="51">
        <v>10000</v>
      </c>
    </row>
    <row r="118" spans="1:7" ht="17.25" customHeight="1">
      <c r="A118" s="47" t="s">
        <v>134</v>
      </c>
      <c r="B118" s="48"/>
      <c r="C118" s="49"/>
      <c r="D118" s="49" t="s">
        <v>135</v>
      </c>
      <c r="E118" s="49"/>
      <c r="F118" s="50">
        <f>F119</f>
        <v>6000</v>
      </c>
      <c r="G118" s="51">
        <f>G119</f>
        <v>6000</v>
      </c>
    </row>
    <row r="119" spans="1:7" ht="13.5" customHeight="1">
      <c r="A119" s="52" t="s">
        <v>242</v>
      </c>
      <c r="B119" s="5"/>
      <c r="C119" s="53"/>
      <c r="D119" s="53"/>
      <c r="E119" s="53" t="s">
        <v>241</v>
      </c>
      <c r="F119" s="50">
        <v>6000</v>
      </c>
      <c r="G119" s="51">
        <v>6000</v>
      </c>
    </row>
    <row r="120" spans="1:7" ht="15.75" hidden="1">
      <c r="A120" s="43" t="s">
        <v>27</v>
      </c>
      <c r="B120" s="5"/>
      <c r="C120" s="44" t="s">
        <v>220</v>
      </c>
      <c r="D120" s="53"/>
      <c r="E120" s="53"/>
      <c r="F120" s="50">
        <f aca="true" t="shared" si="10" ref="F120:G122">F121</f>
        <v>0</v>
      </c>
      <c r="G120" s="51">
        <f t="shared" si="10"/>
        <v>0</v>
      </c>
    </row>
    <row r="121" spans="1:7" ht="15.75" hidden="1">
      <c r="A121" s="47"/>
      <c r="B121" s="5"/>
      <c r="C121" s="53"/>
      <c r="D121" s="53"/>
      <c r="E121" s="53"/>
      <c r="F121" s="50">
        <f t="shared" si="10"/>
        <v>0</v>
      </c>
      <c r="G121" s="51">
        <f t="shared" si="10"/>
        <v>0</v>
      </c>
    </row>
    <row r="122" spans="1:7" ht="12.75" customHeight="1" hidden="1">
      <c r="A122" s="47"/>
      <c r="B122" s="5"/>
      <c r="C122" s="53"/>
      <c r="D122" s="53"/>
      <c r="E122" s="53"/>
      <c r="F122" s="50">
        <f t="shared" si="10"/>
        <v>0</v>
      </c>
      <c r="G122" s="51">
        <f t="shared" si="10"/>
        <v>0</v>
      </c>
    </row>
    <row r="123" spans="1:7" ht="15.75" hidden="1">
      <c r="A123" s="52"/>
      <c r="B123" s="5"/>
      <c r="C123" s="53"/>
      <c r="D123" s="53"/>
      <c r="E123" s="53"/>
      <c r="F123" s="50"/>
      <c r="G123" s="51"/>
    </row>
    <row r="124" spans="1:7" ht="16.5" customHeight="1">
      <c r="A124" s="43" t="s">
        <v>28</v>
      </c>
      <c r="B124" s="3"/>
      <c r="C124" s="44" t="s">
        <v>71</v>
      </c>
      <c r="D124" s="44"/>
      <c r="E124" s="44"/>
      <c r="F124" s="45">
        <f>F125+F128+F131+F134</f>
        <v>5648605</v>
      </c>
      <c r="G124" s="46">
        <f>G125+G128+G131+G134</f>
        <v>5201605</v>
      </c>
    </row>
    <row r="125" spans="1:7" ht="22.5" customHeight="1">
      <c r="A125" s="47" t="s">
        <v>94</v>
      </c>
      <c r="B125" s="48"/>
      <c r="C125" s="49"/>
      <c r="D125" s="49" t="s">
        <v>95</v>
      </c>
      <c r="E125" s="49"/>
      <c r="F125" s="50">
        <f>F126</f>
        <v>2392485</v>
      </c>
      <c r="G125" s="51">
        <f>G126</f>
        <v>2142485</v>
      </c>
    </row>
    <row r="126" spans="1:7" ht="18.75" customHeight="1">
      <c r="A126" s="47" t="s">
        <v>83</v>
      </c>
      <c r="B126" s="48"/>
      <c r="C126" s="49"/>
      <c r="D126" s="49" t="s">
        <v>96</v>
      </c>
      <c r="E126" s="49"/>
      <c r="F126" s="50">
        <f>F127</f>
        <v>2392485</v>
      </c>
      <c r="G126" s="51">
        <f>G127</f>
        <v>2142485</v>
      </c>
    </row>
    <row r="127" spans="1:7" ht="15.75">
      <c r="A127" s="52" t="s">
        <v>80</v>
      </c>
      <c r="B127" s="5"/>
      <c r="C127" s="53"/>
      <c r="D127" s="53"/>
      <c r="E127" s="53" t="s">
        <v>97</v>
      </c>
      <c r="F127" s="50">
        <v>2392485</v>
      </c>
      <c r="G127" s="51">
        <v>2142485</v>
      </c>
    </row>
    <row r="128" spans="1:7" ht="17.25" customHeight="1">
      <c r="A128" s="47" t="s">
        <v>136</v>
      </c>
      <c r="B128" s="48"/>
      <c r="C128" s="49"/>
      <c r="D128" s="49" t="s">
        <v>137</v>
      </c>
      <c r="E128" s="49"/>
      <c r="F128" s="50">
        <f>F129</f>
        <v>862440</v>
      </c>
      <c r="G128" s="51">
        <f>G129</f>
        <v>862440</v>
      </c>
    </row>
    <row r="129" spans="1:7" ht="17.25" customHeight="1">
      <c r="A129" s="47" t="s">
        <v>83</v>
      </c>
      <c r="B129" s="48"/>
      <c r="C129" s="49"/>
      <c r="D129" s="49" t="s">
        <v>138</v>
      </c>
      <c r="E129" s="49"/>
      <c r="F129" s="50">
        <f>F130</f>
        <v>862440</v>
      </c>
      <c r="G129" s="51">
        <f>G130</f>
        <v>862440</v>
      </c>
    </row>
    <row r="130" spans="1:7" ht="15.75">
      <c r="A130" s="52" t="s">
        <v>80</v>
      </c>
      <c r="B130" s="5"/>
      <c r="C130" s="53"/>
      <c r="D130" s="53"/>
      <c r="E130" s="53" t="s">
        <v>97</v>
      </c>
      <c r="F130" s="50">
        <v>862440</v>
      </c>
      <c r="G130" s="51">
        <v>862440</v>
      </c>
    </row>
    <row r="131" spans="1:7" ht="14.25" customHeight="1">
      <c r="A131" s="47" t="s">
        <v>139</v>
      </c>
      <c r="B131" s="48"/>
      <c r="C131" s="49"/>
      <c r="D131" s="49" t="s">
        <v>140</v>
      </c>
      <c r="E131" s="49"/>
      <c r="F131" s="50">
        <f>F132</f>
        <v>2370680</v>
      </c>
      <c r="G131" s="51">
        <f>G132</f>
        <v>2173680</v>
      </c>
    </row>
    <row r="132" spans="1:7" ht="18.75" customHeight="1">
      <c r="A132" s="47" t="s">
        <v>83</v>
      </c>
      <c r="B132" s="48"/>
      <c r="C132" s="49"/>
      <c r="D132" s="49" t="s">
        <v>141</v>
      </c>
      <c r="E132" s="49"/>
      <c r="F132" s="50">
        <f>F133</f>
        <v>2370680</v>
      </c>
      <c r="G132" s="51">
        <f>G133</f>
        <v>2173680</v>
      </c>
    </row>
    <row r="133" spans="1:7" ht="15.75">
      <c r="A133" s="52" t="s">
        <v>80</v>
      </c>
      <c r="B133" s="5"/>
      <c r="C133" s="53"/>
      <c r="D133" s="53"/>
      <c r="E133" s="53" t="s">
        <v>97</v>
      </c>
      <c r="F133" s="50">
        <v>2370680</v>
      </c>
      <c r="G133" s="51">
        <v>2173680</v>
      </c>
    </row>
    <row r="134" spans="1:7" ht="18" customHeight="1">
      <c r="A134" s="47" t="s">
        <v>310</v>
      </c>
      <c r="B134" s="48"/>
      <c r="C134" s="49"/>
      <c r="D134" s="49" t="s">
        <v>311</v>
      </c>
      <c r="E134" s="49"/>
      <c r="F134" s="50">
        <f>F135</f>
        <v>23000</v>
      </c>
      <c r="G134" s="51">
        <f>G135</f>
        <v>23000</v>
      </c>
    </row>
    <row r="135" spans="1:7" ht="16.5" customHeight="1">
      <c r="A135" s="47" t="s">
        <v>312</v>
      </c>
      <c r="B135" s="48"/>
      <c r="C135" s="49"/>
      <c r="D135" s="49" t="s">
        <v>313</v>
      </c>
      <c r="E135" s="49"/>
      <c r="F135" s="50">
        <f>F136</f>
        <v>23000</v>
      </c>
      <c r="G135" s="51">
        <f>G136</f>
        <v>23000</v>
      </c>
    </row>
    <row r="136" spans="1:7" ht="15.75">
      <c r="A136" s="52" t="s">
        <v>80</v>
      </c>
      <c r="B136" s="5"/>
      <c r="C136" s="53"/>
      <c r="D136" s="53"/>
      <c r="E136" s="53" t="s">
        <v>97</v>
      </c>
      <c r="F136" s="50">
        <v>23000</v>
      </c>
      <c r="G136" s="51">
        <v>23000</v>
      </c>
    </row>
    <row r="137" spans="1:7" ht="15.75">
      <c r="A137" s="43" t="s">
        <v>30</v>
      </c>
      <c r="B137" s="3"/>
      <c r="C137" s="44" t="s">
        <v>73</v>
      </c>
      <c r="D137" s="53"/>
      <c r="E137" s="53"/>
      <c r="F137" s="45">
        <f>F138+F141</f>
        <v>2447370</v>
      </c>
      <c r="G137" s="46">
        <f>G138+G141</f>
        <v>2447370</v>
      </c>
    </row>
    <row r="138" spans="1:7" ht="19.5" customHeight="1">
      <c r="A138" s="47" t="s">
        <v>78</v>
      </c>
      <c r="B138" s="48"/>
      <c r="C138" s="49"/>
      <c r="D138" s="49">
        <v>4700000</v>
      </c>
      <c r="E138" s="49"/>
      <c r="F138" s="50">
        <f>F139</f>
        <v>1963370</v>
      </c>
      <c r="G138" s="51">
        <f>G139</f>
        <v>1963370</v>
      </c>
    </row>
    <row r="139" spans="1:7" ht="19.5" customHeight="1">
      <c r="A139" s="47" t="s">
        <v>79</v>
      </c>
      <c r="B139" s="48"/>
      <c r="C139" s="49"/>
      <c r="D139" s="49">
        <v>4709900</v>
      </c>
      <c r="E139" s="49"/>
      <c r="F139" s="50">
        <f>F140</f>
        <v>1963370</v>
      </c>
      <c r="G139" s="51">
        <f>G140</f>
        <v>1963370</v>
      </c>
    </row>
    <row r="140" spans="1:7" ht="19.5" customHeight="1">
      <c r="A140" s="52" t="s">
        <v>80</v>
      </c>
      <c r="B140" s="5"/>
      <c r="C140" s="53"/>
      <c r="D140" s="53"/>
      <c r="E140" s="53" t="s">
        <v>97</v>
      </c>
      <c r="F140" s="50">
        <v>1963370</v>
      </c>
      <c r="G140" s="51">
        <v>1963370</v>
      </c>
    </row>
    <row r="141" spans="1:7" ht="19.5" customHeight="1">
      <c r="A141" s="47" t="s">
        <v>131</v>
      </c>
      <c r="B141" s="48"/>
      <c r="C141" s="49"/>
      <c r="D141" s="49" t="s">
        <v>99</v>
      </c>
      <c r="E141" s="49"/>
      <c r="F141" s="50">
        <f>F142</f>
        <v>484000</v>
      </c>
      <c r="G141" s="51">
        <f>G142</f>
        <v>484000</v>
      </c>
    </row>
    <row r="142" spans="1:7" ht="19.5" customHeight="1">
      <c r="A142" s="47" t="s">
        <v>314</v>
      </c>
      <c r="B142" s="48"/>
      <c r="C142" s="49"/>
      <c r="D142" s="49">
        <v>7951200</v>
      </c>
      <c r="E142" s="49"/>
      <c r="F142" s="50">
        <f>F143</f>
        <v>484000</v>
      </c>
      <c r="G142" s="51">
        <f>G143</f>
        <v>484000</v>
      </c>
    </row>
    <row r="143" spans="1:7" ht="19.5" customHeight="1">
      <c r="A143" s="52" t="s">
        <v>315</v>
      </c>
      <c r="B143" s="5"/>
      <c r="C143" s="53"/>
      <c r="D143" s="53"/>
      <c r="E143" s="53" t="s">
        <v>316</v>
      </c>
      <c r="F143" s="50">
        <v>484000</v>
      </c>
      <c r="G143" s="51">
        <v>484000</v>
      </c>
    </row>
    <row r="144" spans="1:7" ht="19.5" customHeight="1">
      <c r="A144" s="43" t="s">
        <v>31</v>
      </c>
      <c r="B144" s="3"/>
      <c r="C144" s="44" t="s">
        <v>74</v>
      </c>
      <c r="D144" s="44"/>
      <c r="E144" s="53"/>
      <c r="F144" s="45">
        <f>F145+F148+F151</f>
        <v>10303200</v>
      </c>
      <c r="G144" s="46">
        <f>G145+G148+G151</f>
        <v>9908200</v>
      </c>
    </row>
    <row r="145" spans="1:7" ht="19.5" customHeight="1">
      <c r="A145" s="47" t="s">
        <v>81</v>
      </c>
      <c r="B145" s="48"/>
      <c r="C145" s="49"/>
      <c r="D145" s="49">
        <v>4700000</v>
      </c>
      <c r="E145" s="49"/>
      <c r="F145" s="57">
        <f>F146</f>
        <v>7670500</v>
      </c>
      <c r="G145" s="58">
        <f>G146</f>
        <v>7670500</v>
      </c>
    </row>
    <row r="146" spans="1:7" ht="19.5" customHeight="1">
      <c r="A146" s="47" t="s">
        <v>79</v>
      </c>
      <c r="B146" s="48"/>
      <c r="C146" s="49"/>
      <c r="D146" s="49">
        <v>4709900</v>
      </c>
      <c r="E146" s="49"/>
      <c r="F146" s="57">
        <f>F147</f>
        <v>7670500</v>
      </c>
      <c r="G146" s="58">
        <f>G147</f>
        <v>7670500</v>
      </c>
    </row>
    <row r="147" spans="1:7" ht="19.5" customHeight="1">
      <c r="A147" s="52" t="s">
        <v>80</v>
      </c>
      <c r="B147" s="5"/>
      <c r="C147" s="53"/>
      <c r="D147" s="53"/>
      <c r="E147" s="53" t="s">
        <v>97</v>
      </c>
      <c r="F147" s="50">
        <v>7670500</v>
      </c>
      <c r="G147" s="51">
        <v>7670500</v>
      </c>
    </row>
    <row r="148" spans="1:7" ht="19.5" customHeight="1">
      <c r="A148" s="47" t="s">
        <v>82</v>
      </c>
      <c r="B148" s="48"/>
      <c r="C148" s="49"/>
      <c r="D148" s="49">
        <v>4710000</v>
      </c>
      <c r="E148" s="49"/>
      <c r="F148" s="57">
        <f>F149</f>
        <v>2237700</v>
      </c>
      <c r="G148" s="58">
        <f>G149</f>
        <v>2237700</v>
      </c>
    </row>
    <row r="149" spans="1:7" ht="19.5" customHeight="1">
      <c r="A149" s="47" t="s">
        <v>83</v>
      </c>
      <c r="B149" s="48"/>
      <c r="C149" s="49"/>
      <c r="D149" s="49">
        <v>4719900</v>
      </c>
      <c r="E149" s="49"/>
      <c r="F149" s="57">
        <f>F150</f>
        <v>2237700</v>
      </c>
      <c r="G149" s="58">
        <f>G150</f>
        <v>2237700</v>
      </c>
    </row>
    <row r="150" spans="1:7" ht="19.5" customHeight="1">
      <c r="A150" s="52" t="s">
        <v>80</v>
      </c>
      <c r="B150" s="5"/>
      <c r="C150" s="53"/>
      <c r="D150" s="53"/>
      <c r="E150" s="53" t="s">
        <v>97</v>
      </c>
      <c r="F150" s="50">
        <v>2237700</v>
      </c>
      <c r="G150" s="51">
        <v>2237700</v>
      </c>
    </row>
    <row r="151" spans="1:7" ht="19.5" customHeight="1">
      <c r="A151" s="47" t="s">
        <v>84</v>
      </c>
      <c r="B151" s="5"/>
      <c r="C151" s="53"/>
      <c r="D151" s="49">
        <v>5200000</v>
      </c>
      <c r="E151" s="53"/>
      <c r="F151" s="57">
        <f>F152</f>
        <v>395000</v>
      </c>
      <c r="G151" s="58">
        <f>G152</f>
        <v>0</v>
      </c>
    </row>
    <row r="152" spans="1:7" ht="31.5">
      <c r="A152" s="47" t="s">
        <v>317</v>
      </c>
      <c r="B152" s="48"/>
      <c r="C152" s="49"/>
      <c r="D152" s="49">
        <v>5201800</v>
      </c>
      <c r="E152" s="49"/>
      <c r="F152" s="57">
        <f>F153</f>
        <v>395000</v>
      </c>
      <c r="G152" s="58">
        <f>G153</f>
        <v>0</v>
      </c>
    </row>
    <row r="153" spans="1:7" ht="18" customHeight="1">
      <c r="A153" s="52" t="s">
        <v>80</v>
      </c>
      <c r="B153" s="5"/>
      <c r="C153" s="53"/>
      <c r="D153" s="53"/>
      <c r="E153" s="53" t="s">
        <v>97</v>
      </c>
      <c r="F153" s="50">
        <v>395000</v>
      </c>
      <c r="G153" s="51">
        <v>0</v>
      </c>
    </row>
    <row r="154" spans="1:7" ht="18" customHeight="1">
      <c r="A154" s="43" t="s">
        <v>32</v>
      </c>
      <c r="B154" s="3"/>
      <c r="C154" s="44" t="s">
        <v>75</v>
      </c>
      <c r="D154" s="53"/>
      <c r="E154" s="53"/>
      <c r="F154" s="45">
        <f aca="true" t="shared" si="11" ref="F154:G156">F155</f>
        <v>255000</v>
      </c>
      <c r="G154" s="46">
        <f t="shared" si="11"/>
        <v>255000</v>
      </c>
    </row>
    <row r="155" spans="1:7" ht="18" customHeight="1">
      <c r="A155" s="47" t="s">
        <v>81</v>
      </c>
      <c r="B155" s="48"/>
      <c r="C155" s="49"/>
      <c r="D155" s="49">
        <v>4700000</v>
      </c>
      <c r="E155" s="49"/>
      <c r="F155" s="50">
        <f t="shared" si="11"/>
        <v>255000</v>
      </c>
      <c r="G155" s="51">
        <f t="shared" si="11"/>
        <v>255000</v>
      </c>
    </row>
    <row r="156" spans="1:7" ht="18" customHeight="1">
      <c r="A156" s="47" t="s">
        <v>79</v>
      </c>
      <c r="B156" s="48"/>
      <c r="C156" s="49"/>
      <c r="D156" s="49">
        <v>4709900</v>
      </c>
      <c r="E156" s="49"/>
      <c r="F156" s="50">
        <f t="shared" si="11"/>
        <v>255000</v>
      </c>
      <c r="G156" s="51">
        <f t="shared" si="11"/>
        <v>255000</v>
      </c>
    </row>
    <row r="157" spans="1:7" ht="18" customHeight="1">
      <c r="A157" s="52" t="s">
        <v>80</v>
      </c>
      <c r="B157" s="5"/>
      <c r="C157" s="53"/>
      <c r="D157" s="53"/>
      <c r="E157" s="53" t="s">
        <v>97</v>
      </c>
      <c r="F157" s="50">
        <v>255000</v>
      </c>
      <c r="G157" s="51">
        <v>255000</v>
      </c>
    </row>
    <row r="158" spans="1:7" ht="18" customHeight="1">
      <c r="A158" s="43" t="s">
        <v>33</v>
      </c>
      <c r="B158" s="3"/>
      <c r="C158" s="44" t="s">
        <v>76</v>
      </c>
      <c r="D158" s="53"/>
      <c r="E158" s="53"/>
      <c r="F158" s="45">
        <f>F159+F162+F165</f>
        <v>4325430</v>
      </c>
      <c r="G158" s="46">
        <f>G159+G162+G165</f>
        <v>3785430</v>
      </c>
    </row>
    <row r="159" spans="1:7" ht="18" customHeight="1">
      <c r="A159" s="47" t="s">
        <v>81</v>
      </c>
      <c r="B159" s="48"/>
      <c r="C159" s="49"/>
      <c r="D159" s="49">
        <v>4700000</v>
      </c>
      <c r="E159" s="49"/>
      <c r="F159" s="50">
        <f>F160</f>
        <v>3710430</v>
      </c>
      <c r="G159" s="51">
        <f>G160</f>
        <v>3710430</v>
      </c>
    </row>
    <row r="160" spans="1:7" ht="18" customHeight="1">
      <c r="A160" s="47" t="s">
        <v>79</v>
      </c>
      <c r="B160" s="48"/>
      <c r="C160" s="49"/>
      <c r="D160" s="49">
        <v>4709900</v>
      </c>
      <c r="E160" s="49"/>
      <c r="F160" s="50">
        <f>F161</f>
        <v>3710430</v>
      </c>
      <c r="G160" s="51">
        <f>G161</f>
        <v>3710430</v>
      </c>
    </row>
    <row r="161" spans="1:7" ht="18" customHeight="1">
      <c r="A161" s="52" t="s">
        <v>80</v>
      </c>
      <c r="B161" s="5"/>
      <c r="C161" s="53"/>
      <c r="D161" s="53"/>
      <c r="E161" s="53" t="s">
        <v>97</v>
      </c>
      <c r="F161" s="50">
        <v>3710430</v>
      </c>
      <c r="G161" s="51">
        <v>3710430</v>
      </c>
    </row>
    <row r="162" spans="1:7" ht="18" customHeight="1">
      <c r="A162" s="47" t="s">
        <v>318</v>
      </c>
      <c r="B162" s="48"/>
      <c r="C162" s="49"/>
      <c r="D162" s="49">
        <v>5200000</v>
      </c>
      <c r="E162" s="49"/>
      <c r="F162" s="50">
        <f>F163</f>
        <v>540000</v>
      </c>
      <c r="G162" s="51">
        <f>G163</f>
        <v>0</v>
      </c>
    </row>
    <row r="163" spans="1:7" ht="35.25" customHeight="1">
      <c r="A163" s="47" t="s">
        <v>319</v>
      </c>
      <c r="B163" s="48"/>
      <c r="C163" s="49"/>
      <c r="D163" s="49">
        <v>5201800</v>
      </c>
      <c r="E163" s="49"/>
      <c r="F163" s="50">
        <f>F164</f>
        <v>540000</v>
      </c>
      <c r="G163" s="51">
        <f>G164</f>
        <v>0</v>
      </c>
    </row>
    <row r="164" spans="1:7" ht="19.5" customHeight="1">
      <c r="A164" s="52" t="s">
        <v>80</v>
      </c>
      <c r="B164" s="5"/>
      <c r="C164" s="53"/>
      <c r="D164" s="53"/>
      <c r="E164" s="53" t="s">
        <v>97</v>
      </c>
      <c r="F164" s="50">
        <f>405000+135000</f>
        <v>540000</v>
      </c>
      <c r="G164" s="51">
        <v>0</v>
      </c>
    </row>
    <row r="165" spans="1:7" ht="19.5" customHeight="1">
      <c r="A165" s="47" t="s">
        <v>131</v>
      </c>
      <c r="B165" s="48"/>
      <c r="C165" s="49"/>
      <c r="D165" s="49" t="s">
        <v>99</v>
      </c>
      <c r="E165" s="49"/>
      <c r="F165" s="50">
        <f>F166</f>
        <v>75000</v>
      </c>
      <c r="G165" s="51">
        <f>G166</f>
        <v>75000</v>
      </c>
    </row>
    <row r="166" spans="1:7" ht="19.5" customHeight="1">
      <c r="A166" s="47" t="s">
        <v>314</v>
      </c>
      <c r="B166" s="48"/>
      <c r="C166" s="49"/>
      <c r="D166" s="49">
        <v>7951200</v>
      </c>
      <c r="E166" s="49"/>
      <c r="F166" s="50">
        <f>F167</f>
        <v>75000</v>
      </c>
      <c r="G166" s="51">
        <f>G167</f>
        <v>75000</v>
      </c>
    </row>
    <row r="167" spans="1:7" ht="19.5" customHeight="1">
      <c r="A167" s="52" t="s">
        <v>315</v>
      </c>
      <c r="B167" s="5"/>
      <c r="C167" s="53"/>
      <c r="D167" s="53"/>
      <c r="E167" s="53" t="s">
        <v>316</v>
      </c>
      <c r="F167" s="50">
        <v>75000</v>
      </c>
      <c r="G167" s="51">
        <v>75000</v>
      </c>
    </row>
    <row r="168" spans="1:7" ht="19.5" customHeight="1">
      <c r="A168" s="43" t="s">
        <v>38</v>
      </c>
      <c r="B168" s="3"/>
      <c r="C168" s="44" t="s">
        <v>151</v>
      </c>
      <c r="D168" s="44"/>
      <c r="E168" s="44"/>
      <c r="F168" s="45">
        <f>F169+F172+F175</f>
        <v>3526000</v>
      </c>
      <c r="G168" s="46">
        <f>G169+G172+G175</f>
        <v>3626000</v>
      </c>
    </row>
    <row r="169" spans="1:7" ht="47.25">
      <c r="A169" s="55" t="s">
        <v>320</v>
      </c>
      <c r="B169" s="48"/>
      <c r="C169" s="49"/>
      <c r="D169" s="49">
        <v>1001100</v>
      </c>
      <c r="E169" s="49"/>
      <c r="F169" s="57">
        <f>F170</f>
        <v>2500000</v>
      </c>
      <c r="G169" s="58">
        <f>G170</f>
        <v>2600000</v>
      </c>
    </row>
    <row r="170" spans="1:7" ht="31.5">
      <c r="A170" s="55" t="s">
        <v>321</v>
      </c>
      <c r="B170" s="48"/>
      <c r="C170" s="49"/>
      <c r="D170" s="49">
        <v>1001122</v>
      </c>
      <c r="E170" s="49"/>
      <c r="F170" s="50">
        <f>F171</f>
        <v>2500000</v>
      </c>
      <c r="G170" s="51">
        <f>G171</f>
        <v>2600000</v>
      </c>
    </row>
    <row r="171" spans="1:7" ht="31.5">
      <c r="A171" s="47" t="s">
        <v>322</v>
      </c>
      <c r="B171" s="48"/>
      <c r="C171" s="49"/>
      <c r="D171" s="49"/>
      <c r="E171" s="49" t="s">
        <v>158</v>
      </c>
      <c r="F171" s="57">
        <v>2500000</v>
      </c>
      <c r="G171" s="58">
        <v>2600000</v>
      </c>
    </row>
    <row r="172" spans="1:7" ht="18" customHeight="1">
      <c r="A172" s="47" t="s">
        <v>152</v>
      </c>
      <c r="B172" s="48"/>
      <c r="C172" s="49"/>
      <c r="D172" s="49" t="s">
        <v>153</v>
      </c>
      <c r="E172" s="49"/>
      <c r="F172" s="50">
        <f>F173</f>
        <v>438000</v>
      </c>
      <c r="G172" s="51">
        <f>G173</f>
        <v>438000</v>
      </c>
    </row>
    <row r="173" spans="1:7" ht="19.5" customHeight="1">
      <c r="A173" s="47" t="s">
        <v>154</v>
      </c>
      <c r="B173" s="48"/>
      <c r="C173" s="49"/>
      <c r="D173" s="49" t="s">
        <v>155</v>
      </c>
      <c r="E173" s="49"/>
      <c r="F173" s="50">
        <f>F174</f>
        <v>438000</v>
      </c>
      <c r="G173" s="51">
        <f>G174</f>
        <v>438000</v>
      </c>
    </row>
    <row r="174" spans="1:7" ht="15.75">
      <c r="A174" s="52" t="s">
        <v>156</v>
      </c>
      <c r="B174" s="5"/>
      <c r="C174" s="53"/>
      <c r="D174" s="53"/>
      <c r="E174" s="53" t="s">
        <v>157</v>
      </c>
      <c r="F174" s="50">
        <v>438000</v>
      </c>
      <c r="G174" s="51">
        <v>438000</v>
      </c>
    </row>
    <row r="175" spans="1:7" ht="20.25" customHeight="1">
      <c r="A175" s="47" t="s">
        <v>118</v>
      </c>
      <c r="B175" s="48"/>
      <c r="C175" s="49"/>
      <c r="D175" s="49" t="s">
        <v>119</v>
      </c>
      <c r="E175" s="49"/>
      <c r="F175" s="50">
        <f>F176+F178</f>
        <v>588000</v>
      </c>
      <c r="G175" s="51">
        <f>G176+G178</f>
        <v>588000</v>
      </c>
    </row>
    <row r="176" spans="1:7" ht="60.75" customHeight="1">
      <c r="A176" s="55" t="s">
        <v>323</v>
      </c>
      <c r="B176" s="5"/>
      <c r="C176" s="53"/>
      <c r="D176" s="53">
        <v>5225900</v>
      </c>
      <c r="E176" s="53"/>
      <c r="F176" s="50">
        <f>F177</f>
        <v>287000</v>
      </c>
      <c r="G176" s="51">
        <f>G177</f>
        <v>287000</v>
      </c>
    </row>
    <row r="177" spans="1:7" ht="18" customHeight="1">
      <c r="A177" s="52" t="s">
        <v>156</v>
      </c>
      <c r="B177" s="48"/>
      <c r="C177" s="49"/>
      <c r="D177" s="49"/>
      <c r="E177" s="49" t="s">
        <v>157</v>
      </c>
      <c r="F177" s="50">
        <v>287000</v>
      </c>
      <c r="G177" s="51">
        <v>287000</v>
      </c>
    </row>
    <row r="178" spans="1:7" ht="33.75" customHeight="1">
      <c r="A178" s="61" t="s">
        <v>324</v>
      </c>
      <c r="B178" s="5"/>
      <c r="C178" s="53"/>
      <c r="D178" s="49">
        <v>5226000</v>
      </c>
      <c r="E178" s="49"/>
      <c r="F178" s="50">
        <f>F179+F181</f>
        <v>301000</v>
      </c>
      <c r="G178" s="51">
        <f>G179+G181</f>
        <v>301000</v>
      </c>
    </row>
    <row r="179" spans="1:7" ht="33" customHeight="1">
      <c r="A179" s="55" t="s">
        <v>325</v>
      </c>
      <c r="B179" s="48"/>
      <c r="C179" s="49"/>
      <c r="D179" s="49">
        <v>5226003</v>
      </c>
      <c r="E179" s="49"/>
      <c r="F179" s="57">
        <f>F180</f>
        <v>111000</v>
      </c>
      <c r="G179" s="58">
        <f>G180</f>
        <v>111000</v>
      </c>
    </row>
    <row r="180" spans="1:7" ht="18" customHeight="1">
      <c r="A180" s="52" t="s">
        <v>156</v>
      </c>
      <c r="B180" s="5"/>
      <c r="C180" s="53"/>
      <c r="D180" s="53"/>
      <c r="E180" s="53" t="s">
        <v>157</v>
      </c>
      <c r="F180" s="50">
        <v>111000</v>
      </c>
      <c r="G180" s="51">
        <v>111000</v>
      </c>
    </row>
    <row r="181" spans="1:7" ht="36" customHeight="1">
      <c r="A181" s="55" t="s">
        <v>326</v>
      </c>
      <c r="B181" s="48"/>
      <c r="C181" s="49"/>
      <c r="D181" s="49">
        <v>5226004</v>
      </c>
      <c r="E181" s="49"/>
      <c r="F181" s="50">
        <f>F182</f>
        <v>190000</v>
      </c>
      <c r="G181" s="51">
        <f>G182</f>
        <v>190000</v>
      </c>
    </row>
    <row r="182" spans="1:7" ht="19.5" customHeight="1">
      <c r="A182" s="52" t="s">
        <v>327</v>
      </c>
      <c r="B182" s="5"/>
      <c r="C182" s="53"/>
      <c r="D182" s="53"/>
      <c r="E182" s="53" t="s">
        <v>230</v>
      </c>
      <c r="F182" s="50">
        <v>190000</v>
      </c>
      <c r="G182" s="51">
        <v>190000</v>
      </c>
    </row>
    <row r="183" spans="1:7" ht="15.75" hidden="1">
      <c r="A183" s="43" t="s">
        <v>39</v>
      </c>
      <c r="B183" s="3"/>
      <c r="C183" s="44">
        <v>1004</v>
      </c>
      <c r="D183" s="44"/>
      <c r="E183" s="44"/>
      <c r="F183" s="45">
        <f aca="true" t="shared" si="12" ref="F183:G186">F184</f>
        <v>0</v>
      </c>
      <c r="G183" s="46">
        <f t="shared" si="12"/>
        <v>0</v>
      </c>
    </row>
    <row r="184" spans="1:7" ht="15.75" hidden="1">
      <c r="A184" s="47"/>
      <c r="B184" s="5"/>
      <c r="C184" s="53"/>
      <c r="D184" s="53"/>
      <c r="E184" s="53"/>
      <c r="F184" s="50">
        <f t="shared" si="12"/>
        <v>0</v>
      </c>
      <c r="G184" s="51">
        <f t="shared" si="12"/>
        <v>0</v>
      </c>
    </row>
    <row r="185" spans="1:7" ht="15.75" hidden="1">
      <c r="A185" s="47"/>
      <c r="B185" s="5"/>
      <c r="C185" s="53"/>
      <c r="D185" s="53"/>
      <c r="E185" s="53"/>
      <c r="F185" s="50">
        <f t="shared" si="12"/>
        <v>0</v>
      </c>
      <c r="G185" s="51">
        <f t="shared" si="12"/>
        <v>0</v>
      </c>
    </row>
    <row r="186" spans="1:7" ht="23.25" customHeight="1" hidden="1">
      <c r="A186" s="47"/>
      <c r="B186" s="5"/>
      <c r="C186" s="53"/>
      <c r="D186" s="53"/>
      <c r="E186" s="53"/>
      <c r="F186" s="50">
        <f t="shared" si="12"/>
        <v>0</v>
      </c>
      <c r="G186" s="51">
        <f t="shared" si="12"/>
        <v>0</v>
      </c>
    </row>
    <row r="187" spans="1:7" ht="15.75" hidden="1">
      <c r="A187" s="52"/>
      <c r="B187" s="5"/>
      <c r="C187" s="53"/>
      <c r="D187" s="53"/>
      <c r="E187" s="53"/>
      <c r="F187" s="50"/>
      <c r="G187" s="51"/>
    </row>
    <row r="188" spans="1:7" ht="18.75" customHeight="1">
      <c r="A188" s="43" t="s">
        <v>40</v>
      </c>
      <c r="B188" s="3"/>
      <c r="C188" s="44" t="s">
        <v>160</v>
      </c>
      <c r="D188" s="44"/>
      <c r="E188" s="44"/>
      <c r="F188" s="45">
        <f aca="true" t="shared" si="13" ref="F188:G190">F189</f>
        <v>40000</v>
      </c>
      <c r="G188" s="46">
        <f t="shared" si="13"/>
        <v>40000</v>
      </c>
    </row>
    <row r="189" spans="1:7" ht="18.75" customHeight="1">
      <c r="A189" s="47" t="s">
        <v>161</v>
      </c>
      <c r="B189" s="48"/>
      <c r="C189" s="49"/>
      <c r="D189" s="49" t="s">
        <v>162</v>
      </c>
      <c r="E189" s="49"/>
      <c r="F189" s="50">
        <f t="shared" si="13"/>
        <v>40000</v>
      </c>
      <c r="G189" s="51">
        <f t="shared" si="13"/>
        <v>40000</v>
      </c>
    </row>
    <row r="190" spans="1:7" ht="18.75" customHeight="1">
      <c r="A190" s="47" t="s">
        <v>163</v>
      </c>
      <c r="B190" s="48"/>
      <c r="C190" s="49"/>
      <c r="D190" s="49" t="s">
        <v>164</v>
      </c>
      <c r="E190" s="49"/>
      <c r="F190" s="50">
        <f t="shared" si="13"/>
        <v>40000</v>
      </c>
      <c r="G190" s="51">
        <f t="shared" si="13"/>
        <v>40000</v>
      </c>
    </row>
    <row r="191" spans="1:7" ht="18.75" customHeight="1">
      <c r="A191" s="52" t="s">
        <v>165</v>
      </c>
      <c r="B191" s="5"/>
      <c r="C191" s="53"/>
      <c r="D191" s="53"/>
      <c r="E191" s="53" t="s">
        <v>166</v>
      </c>
      <c r="F191" s="50">
        <v>40000</v>
      </c>
      <c r="G191" s="51">
        <v>40000</v>
      </c>
    </row>
    <row r="192" spans="1:7" ht="18.75" customHeight="1">
      <c r="A192" s="43" t="s">
        <v>258</v>
      </c>
      <c r="B192" s="62"/>
      <c r="C192" s="63">
        <v>1102</v>
      </c>
      <c r="D192" s="63"/>
      <c r="E192" s="63"/>
      <c r="F192" s="64">
        <f aca="true" t="shared" si="14" ref="F192:G194">F193</f>
        <v>110000</v>
      </c>
      <c r="G192" s="65">
        <f t="shared" si="14"/>
        <v>110000</v>
      </c>
    </row>
    <row r="193" spans="1:7" ht="18.75" customHeight="1">
      <c r="A193" s="47" t="s">
        <v>146</v>
      </c>
      <c r="B193" s="48"/>
      <c r="C193" s="49"/>
      <c r="D193" s="49" t="s">
        <v>147</v>
      </c>
      <c r="E193" s="49"/>
      <c r="F193" s="66">
        <f t="shared" si="14"/>
        <v>110000</v>
      </c>
      <c r="G193" s="67">
        <f t="shared" si="14"/>
        <v>110000</v>
      </c>
    </row>
    <row r="194" spans="1:7" ht="18.75" customHeight="1">
      <c r="A194" s="47" t="s">
        <v>148</v>
      </c>
      <c r="B194" s="48"/>
      <c r="C194" s="49"/>
      <c r="D194" s="49" t="s">
        <v>149</v>
      </c>
      <c r="E194" s="49"/>
      <c r="F194" s="66">
        <f t="shared" si="14"/>
        <v>110000</v>
      </c>
      <c r="G194" s="67">
        <f t="shared" si="14"/>
        <v>110000</v>
      </c>
    </row>
    <row r="195" spans="1:7" ht="18.75" customHeight="1">
      <c r="A195" s="52" t="s">
        <v>150</v>
      </c>
      <c r="B195" s="5"/>
      <c r="C195" s="53"/>
      <c r="D195" s="53"/>
      <c r="E195" s="53" t="s">
        <v>91</v>
      </c>
      <c r="F195" s="66">
        <v>110000</v>
      </c>
      <c r="G195" s="67">
        <v>110000</v>
      </c>
    </row>
    <row r="196" spans="1:7" ht="18.75" customHeight="1">
      <c r="A196" s="43" t="s">
        <v>29</v>
      </c>
      <c r="B196" s="62"/>
      <c r="C196" s="63">
        <v>1202</v>
      </c>
      <c r="D196" s="63"/>
      <c r="E196" s="63"/>
      <c r="F196" s="64">
        <f aca="true" t="shared" si="15" ref="F196:G198">F197</f>
        <v>1200000</v>
      </c>
      <c r="G196" s="65">
        <f t="shared" si="15"/>
        <v>700000</v>
      </c>
    </row>
    <row r="197" spans="1:7" ht="19.5" customHeight="1">
      <c r="A197" s="47" t="s">
        <v>142</v>
      </c>
      <c r="B197" s="48"/>
      <c r="C197" s="49"/>
      <c r="D197" s="49" t="s">
        <v>143</v>
      </c>
      <c r="E197" s="49"/>
      <c r="F197" s="66">
        <f t="shared" si="15"/>
        <v>1200000</v>
      </c>
      <c r="G197" s="67">
        <f t="shared" si="15"/>
        <v>700000</v>
      </c>
    </row>
    <row r="198" spans="1:7" ht="19.5" customHeight="1">
      <c r="A198" s="47" t="s">
        <v>144</v>
      </c>
      <c r="B198" s="48"/>
      <c r="C198" s="49"/>
      <c r="D198" s="49" t="s">
        <v>145</v>
      </c>
      <c r="E198" s="49"/>
      <c r="F198" s="66">
        <f t="shared" si="15"/>
        <v>1200000</v>
      </c>
      <c r="G198" s="67">
        <f t="shared" si="15"/>
        <v>700000</v>
      </c>
    </row>
    <row r="199" spans="1:7" ht="19.5" customHeight="1" thickBot="1">
      <c r="A199" s="68" t="s">
        <v>113</v>
      </c>
      <c r="B199" s="69"/>
      <c r="C199" s="70"/>
      <c r="D199" s="70"/>
      <c r="E199" s="70" t="s">
        <v>114</v>
      </c>
      <c r="F199" s="71">
        <v>1200000</v>
      </c>
      <c r="G199" s="72">
        <v>700000</v>
      </c>
    </row>
    <row r="200" spans="1:7" s="42" customFormat="1" ht="37.5">
      <c r="A200" s="73" t="s">
        <v>328</v>
      </c>
      <c r="B200" s="74" t="s">
        <v>167</v>
      </c>
      <c r="C200" s="75"/>
      <c r="D200" s="75"/>
      <c r="E200" s="75"/>
      <c r="F200" s="76">
        <f>F201+F205+F209+F216+F220+F225+F230+F241+F246+F213+F250+F256+F259</f>
        <v>61426000</v>
      </c>
      <c r="G200" s="77">
        <f>G201+G205+G209+G216+G220+G225+G230+G241+G246+G213+G250+G256+G259</f>
        <v>61817000</v>
      </c>
    </row>
    <row r="201" spans="1:7" ht="31.5" customHeight="1">
      <c r="A201" s="43" t="s">
        <v>168</v>
      </c>
      <c r="B201" s="3"/>
      <c r="C201" s="44" t="s">
        <v>50</v>
      </c>
      <c r="D201" s="44"/>
      <c r="E201" s="44"/>
      <c r="F201" s="45">
        <f aca="true" t="shared" si="16" ref="F201:G203">F202</f>
        <v>3050000</v>
      </c>
      <c r="G201" s="46">
        <f t="shared" si="16"/>
        <v>3050000</v>
      </c>
    </row>
    <row r="202" spans="1:7" ht="33" customHeight="1">
      <c r="A202" s="47" t="s">
        <v>86</v>
      </c>
      <c r="B202" s="48"/>
      <c r="C202" s="49"/>
      <c r="D202" s="49" t="s">
        <v>87</v>
      </c>
      <c r="E202" s="49"/>
      <c r="F202" s="50">
        <f t="shared" si="16"/>
        <v>3050000</v>
      </c>
      <c r="G202" s="51">
        <f t="shared" si="16"/>
        <v>3050000</v>
      </c>
    </row>
    <row r="203" spans="1:7" ht="15.75">
      <c r="A203" s="52" t="s">
        <v>92</v>
      </c>
      <c r="B203" s="5"/>
      <c r="C203" s="53"/>
      <c r="D203" s="53" t="s">
        <v>93</v>
      </c>
      <c r="E203" s="53"/>
      <c r="F203" s="50">
        <f t="shared" si="16"/>
        <v>3050000</v>
      </c>
      <c r="G203" s="51">
        <f t="shared" si="16"/>
        <v>3050000</v>
      </c>
    </row>
    <row r="204" spans="1:7" ht="15.75">
      <c r="A204" s="52" t="s">
        <v>90</v>
      </c>
      <c r="B204" s="5"/>
      <c r="C204" s="53"/>
      <c r="D204" s="53"/>
      <c r="E204" s="53" t="s">
        <v>91</v>
      </c>
      <c r="F204" s="50">
        <v>3050000</v>
      </c>
      <c r="G204" s="51">
        <v>3050000</v>
      </c>
    </row>
    <row r="205" spans="1:7" ht="18" customHeight="1">
      <c r="A205" s="43" t="s">
        <v>8</v>
      </c>
      <c r="B205" s="3"/>
      <c r="C205" s="44" t="s">
        <v>51</v>
      </c>
      <c r="D205" s="44"/>
      <c r="E205" s="44"/>
      <c r="F205" s="45">
        <f aca="true" t="shared" si="17" ref="F205:G207">F206</f>
        <v>2000000</v>
      </c>
      <c r="G205" s="46">
        <f t="shared" si="17"/>
        <v>2000000</v>
      </c>
    </row>
    <row r="206" spans="1:7" ht="15.75">
      <c r="A206" s="47" t="s">
        <v>8</v>
      </c>
      <c r="B206" s="48"/>
      <c r="C206" s="49"/>
      <c r="D206" s="49" t="s">
        <v>175</v>
      </c>
      <c r="E206" s="49"/>
      <c r="F206" s="50">
        <f t="shared" si="17"/>
        <v>2000000</v>
      </c>
      <c r="G206" s="51">
        <f t="shared" si="17"/>
        <v>2000000</v>
      </c>
    </row>
    <row r="207" spans="1:7" ht="15.75">
      <c r="A207" s="47" t="s">
        <v>176</v>
      </c>
      <c r="B207" s="48"/>
      <c r="C207" s="49"/>
      <c r="D207" s="49" t="s">
        <v>177</v>
      </c>
      <c r="E207" s="49"/>
      <c r="F207" s="50">
        <f t="shared" si="17"/>
        <v>2000000</v>
      </c>
      <c r="G207" s="51">
        <f t="shared" si="17"/>
        <v>2000000</v>
      </c>
    </row>
    <row r="208" spans="1:7" ht="15.75">
      <c r="A208" s="52" t="s">
        <v>173</v>
      </c>
      <c r="B208" s="5"/>
      <c r="C208" s="53"/>
      <c r="D208" s="53"/>
      <c r="E208" s="53" t="s">
        <v>174</v>
      </c>
      <c r="F208" s="50">
        <v>2000000</v>
      </c>
      <c r="G208" s="51">
        <v>2000000</v>
      </c>
    </row>
    <row r="209" spans="1:7" ht="15.75">
      <c r="A209" s="43" t="s">
        <v>7</v>
      </c>
      <c r="B209" s="3"/>
      <c r="C209" s="44" t="s">
        <v>249</v>
      </c>
      <c r="D209" s="44"/>
      <c r="E209" s="44"/>
      <c r="F209" s="45">
        <f aca="true" t="shared" si="18" ref="F209:G211">F210</f>
        <v>365000</v>
      </c>
      <c r="G209" s="46">
        <f t="shared" si="18"/>
        <v>365000</v>
      </c>
    </row>
    <row r="210" spans="1:7" ht="17.25" customHeight="1">
      <c r="A210" s="47" t="s">
        <v>329</v>
      </c>
      <c r="B210" s="48"/>
      <c r="C210" s="49"/>
      <c r="D210" s="49" t="s">
        <v>330</v>
      </c>
      <c r="E210" s="49"/>
      <c r="F210" s="50">
        <f t="shared" si="18"/>
        <v>365000</v>
      </c>
      <c r="G210" s="51">
        <f t="shared" si="18"/>
        <v>365000</v>
      </c>
    </row>
    <row r="211" spans="1:7" ht="15.75">
      <c r="A211" s="47" t="s">
        <v>331</v>
      </c>
      <c r="B211" s="48"/>
      <c r="C211" s="49"/>
      <c r="D211" s="49" t="s">
        <v>332</v>
      </c>
      <c r="E211" s="49"/>
      <c r="F211" s="50">
        <f t="shared" si="18"/>
        <v>365000</v>
      </c>
      <c r="G211" s="51">
        <f t="shared" si="18"/>
        <v>365000</v>
      </c>
    </row>
    <row r="212" spans="1:7" ht="15.75">
      <c r="A212" s="52" t="s">
        <v>90</v>
      </c>
      <c r="B212" s="5"/>
      <c r="C212" s="53"/>
      <c r="D212" s="53"/>
      <c r="E212" s="53" t="s">
        <v>91</v>
      </c>
      <c r="F212" s="50">
        <v>365000</v>
      </c>
      <c r="G212" s="51">
        <v>365000</v>
      </c>
    </row>
    <row r="213" spans="1:7" s="54" customFormat="1" ht="15.75">
      <c r="A213" s="78" t="s">
        <v>333</v>
      </c>
      <c r="B213" s="3"/>
      <c r="C213" s="44" t="s">
        <v>252</v>
      </c>
      <c r="D213" s="44"/>
      <c r="E213" s="44"/>
      <c r="F213" s="45">
        <f>F214</f>
        <v>70000</v>
      </c>
      <c r="G213" s="46">
        <f>G214</f>
        <v>70000</v>
      </c>
    </row>
    <row r="214" spans="1:7" ht="31.5">
      <c r="A214" s="47" t="s">
        <v>334</v>
      </c>
      <c r="B214" s="48"/>
      <c r="C214" s="49"/>
      <c r="D214" s="49" t="s">
        <v>335</v>
      </c>
      <c r="E214" s="49"/>
      <c r="F214" s="57">
        <f>F215</f>
        <v>70000</v>
      </c>
      <c r="G214" s="58">
        <f>G215</f>
        <v>70000</v>
      </c>
    </row>
    <row r="215" spans="1:7" ht="15.75">
      <c r="A215" s="52" t="s">
        <v>336</v>
      </c>
      <c r="B215" s="5"/>
      <c r="C215" s="53"/>
      <c r="D215" s="53"/>
      <c r="E215" s="53" t="s">
        <v>337</v>
      </c>
      <c r="F215" s="50">
        <v>70000</v>
      </c>
      <c r="G215" s="51">
        <v>70000</v>
      </c>
    </row>
    <row r="216" spans="1:7" ht="15.75">
      <c r="A216" s="43" t="s">
        <v>338</v>
      </c>
      <c r="B216" s="3"/>
      <c r="C216" s="44" t="s">
        <v>254</v>
      </c>
      <c r="D216" s="44"/>
      <c r="E216" s="44"/>
      <c r="F216" s="45">
        <f aca="true" t="shared" si="19" ref="F216:G218">F217</f>
        <v>90000</v>
      </c>
      <c r="G216" s="46">
        <f t="shared" si="19"/>
        <v>90000</v>
      </c>
    </row>
    <row r="217" spans="1:7" ht="15.75">
      <c r="A217" s="47" t="s">
        <v>231</v>
      </c>
      <c r="B217" s="48"/>
      <c r="C217" s="49"/>
      <c r="D217" s="49">
        <v>5220000</v>
      </c>
      <c r="E217" s="49"/>
      <c r="F217" s="50">
        <f t="shared" si="19"/>
        <v>90000</v>
      </c>
      <c r="G217" s="51">
        <f t="shared" si="19"/>
        <v>90000</v>
      </c>
    </row>
    <row r="218" spans="1:7" ht="21" customHeight="1">
      <c r="A218" s="47" t="s">
        <v>339</v>
      </c>
      <c r="B218" s="48"/>
      <c r="C218" s="49"/>
      <c r="D218" s="49">
        <v>5224002</v>
      </c>
      <c r="E218" s="49"/>
      <c r="F218" s="50">
        <f t="shared" si="19"/>
        <v>90000</v>
      </c>
      <c r="G218" s="51">
        <f t="shared" si="19"/>
        <v>90000</v>
      </c>
    </row>
    <row r="219" spans="1:7" ht="15.75">
      <c r="A219" s="52" t="s">
        <v>340</v>
      </c>
      <c r="B219" s="5"/>
      <c r="C219" s="53"/>
      <c r="D219" s="53"/>
      <c r="E219" s="53" t="s">
        <v>341</v>
      </c>
      <c r="F219" s="50">
        <v>90000</v>
      </c>
      <c r="G219" s="51">
        <v>90000</v>
      </c>
    </row>
    <row r="220" spans="1:7" ht="15.75">
      <c r="A220" s="43" t="s">
        <v>15</v>
      </c>
      <c r="B220" s="3"/>
      <c r="C220" s="44" t="s">
        <v>58</v>
      </c>
      <c r="D220" s="44"/>
      <c r="E220" s="44"/>
      <c r="F220" s="45">
        <f aca="true" t="shared" si="20" ref="F220:G223">F221</f>
        <v>1736000</v>
      </c>
      <c r="G220" s="46">
        <f t="shared" si="20"/>
        <v>2036000</v>
      </c>
    </row>
    <row r="221" spans="1:7" ht="15.75">
      <c r="A221" s="47" t="s">
        <v>15</v>
      </c>
      <c r="B221" s="48"/>
      <c r="C221" s="49"/>
      <c r="D221" s="49" t="s">
        <v>115</v>
      </c>
      <c r="E221" s="49"/>
      <c r="F221" s="50">
        <f t="shared" si="20"/>
        <v>1736000</v>
      </c>
      <c r="G221" s="51">
        <f t="shared" si="20"/>
        <v>2036000</v>
      </c>
    </row>
    <row r="222" spans="1:7" ht="15.75">
      <c r="A222" s="47" t="s">
        <v>116</v>
      </c>
      <c r="B222" s="48"/>
      <c r="C222" s="49"/>
      <c r="D222" s="49" t="s">
        <v>117</v>
      </c>
      <c r="E222" s="49"/>
      <c r="F222" s="50">
        <f t="shared" si="20"/>
        <v>1736000</v>
      </c>
      <c r="G222" s="51">
        <f t="shared" si="20"/>
        <v>2036000</v>
      </c>
    </row>
    <row r="223" spans="1:7" ht="35.25" customHeight="1">
      <c r="A223" s="55" t="s">
        <v>300</v>
      </c>
      <c r="B223" s="48"/>
      <c r="C223" s="49"/>
      <c r="D223" s="49">
        <v>3150201</v>
      </c>
      <c r="E223" s="49"/>
      <c r="F223" s="50">
        <f t="shared" si="20"/>
        <v>1736000</v>
      </c>
      <c r="G223" s="51">
        <f t="shared" si="20"/>
        <v>2036000</v>
      </c>
    </row>
    <row r="224" spans="1:7" ht="15.75">
      <c r="A224" s="56" t="s">
        <v>126</v>
      </c>
      <c r="B224" s="5"/>
      <c r="C224" s="53"/>
      <c r="D224" s="53"/>
      <c r="E224" s="53" t="s">
        <v>127</v>
      </c>
      <c r="F224" s="50">
        <v>1736000</v>
      </c>
      <c r="G224" s="51">
        <v>2036000</v>
      </c>
    </row>
    <row r="225" spans="1:7" ht="15.75">
      <c r="A225" s="43" t="s">
        <v>19</v>
      </c>
      <c r="B225" s="3"/>
      <c r="C225" s="44" t="s">
        <v>62</v>
      </c>
      <c r="D225" s="53"/>
      <c r="E225" s="53"/>
      <c r="F225" s="45">
        <f aca="true" t="shared" si="21" ref="F225:G228">F226</f>
        <v>25955000</v>
      </c>
      <c r="G225" s="46">
        <f t="shared" si="21"/>
        <v>25955000</v>
      </c>
    </row>
    <row r="226" spans="1:7" s="59" customFormat="1" ht="63" customHeight="1">
      <c r="A226" s="79" t="s">
        <v>342</v>
      </c>
      <c r="B226" s="48"/>
      <c r="C226" s="49"/>
      <c r="D226" s="49">
        <v>5210000</v>
      </c>
      <c r="E226" s="49"/>
      <c r="F226" s="57">
        <f t="shared" si="21"/>
        <v>25955000</v>
      </c>
      <c r="G226" s="58">
        <f t="shared" si="21"/>
        <v>25955000</v>
      </c>
    </row>
    <row r="227" spans="1:7" s="59" customFormat="1" ht="48.75" customHeight="1">
      <c r="A227" s="79" t="s">
        <v>343</v>
      </c>
      <c r="B227" s="48"/>
      <c r="C227" s="49"/>
      <c r="D227" s="49">
        <v>5210300</v>
      </c>
      <c r="E227" s="49"/>
      <c r="F227" s="57">
        <f t="shared" si="21"/>
        <v>25955000</v>
      </c>
      <c r="G227" s="58">
        <f t="shared" si="21"/>
        <v>25955000</v>
      </c>
    </row>
    <row r="228" spans="1:7" s="59" customFormat="1" ht="31.5">
      <c r="A228" s="55" t="s">
        <v>344</v>
      </c>
      <c r="B228" s="48"/>
      <c r="C228" s="49"/>
      <c r="D228" s="49">
        <v>5210303</v>
      </c>
      <c r="E228" s="49"/>
      <c r="F228" s="57">
        <f t="shared" si="21"/>
        <v>25955000</v>
      </c>
      <c r="G228" s="58">
        <f t="shared" si="21"/>
        <v>25955000</v>
      </c>
    </row>
    <row r="229" spans="1:7" ht="15.75">
      <c r="A229" s="80" t="s">
        <v>186</v>
      </c>
      <c r="B229" s="5"/>
      <c r="C229" s="53"/>
      <c r="D229" s="53"/>
      <c r="E229" s="53" t="s">
        <v>187</v>
      </c>
      <c r="F229" s="50">
        <v>25955000</v>
      </c>
      <c r="G229" s="51">
        <v>25955000</v>
      </c>
    </row>
    <row r="230" spans="1:7" ht="15.75">
      <c r="A230" s="81" t="s">
        <v>26</v>
      </c>
      <c r="B230" s="3"/>
      <c r="C230" s="44" t="s">
        <v>69</v>
      </c>
      <c r="D230" s="53"/>
      <c r="E230" s="53"/>
      <c r="F230" s="45">
        <f>F231+F235</f>
        <v>1232000</v>
      </c>
      <c r="G230" s="46">
        <f>G231+G235</f>
        <v>1273000</v>
      </c>
    </row>
    <row r="231" spans="1:7" ht="15.75">
      <c r="A231" s="55" t="s">
        <v>345</v>
      </c>
      <c r="B231" s="82" t="s">
        <v>346</v>
      </c>
      <c r="C231" s="83" t="s">
        <v>346</v>
      </c>
      <c r="D231" s="83" t="s">
        <v>347</v>
      </c>
      <c r="E231" s="83" t="s">
        <v>346</v>
      </c>
      <c r="F231" s="50">
        <f aca="true" t="shared" si="22" ref="F231:G233">F232</f>
        <v>740000</v>
      </c>
      <c r="G231" s="51">
        <f t="shared" si="22"/>
        <v>773000</v>
      </c>
    </row>
    <row r="232" spans="1:7" ht="15.75">
      <c r="A232" s="55" t="s">
        <v>348</v>
      </c>
      <c r="B232" s="82" t="s">
        <v>346</v>
      </c>
      <c r="C232" s="83" t="s">
        <v>346</v>
      </c>
      <c r="D232" s="83" t="s">
        <v>349</v>
      </c>
      <c r="E232" s="83" t="s">
        <v>346</v>
      </c>
      <c r="F232" s="50">
        <f t="shared" si="22"/>
        <v>740000</v>
      </c>
      <c r="G232" s="51">
        <f t="shared" si="22"/>
        <v>773000</v>
      </c>
    </row>
    <row r="233" spans="1:7" ht="36" customHeight="1">
      <c r="A233" s="55" t="s">
        <v>350</v>
      </c>
      <c r="B233" s="82" t="s">
        <v>346</v>
      </c>
      <c r="C233" s="83" t="s">
        <v>346</v>
      </c>
      <c r="D233" s="83" t="s">
        <v>351</v>
      </c>
      <c r="E233" s="83" t="s">
        <v>346</v>
      </c>
      <c r="F233" s="50">
        <f t="shared" si="22"/>
        <v>740000</v>
      </c>
      <c r="G233" s="51">
        <f t="shared" si="22"/>
        <v>773000</v>
      </c>
    </row>
    <row r="234" spans="1:7" ht="15.75">
      <c r="A234" s="52" t="s">
        <v>90</v>
      </c>
      <c r="B234" s="3"/>
      <c r="C234" s="44"/>
      <c r="D234" s="53"/>
      <c r="E234" s="53" t="s">
        <v>91</v>
      </c>
      <c r="F234" s="50">
        <v>740000</v>
      </c>
      <c r="G234" s="51">
        <v>773000</v>
      </c>
    </row>
    <row r="235" spans="1:7" ht="15.75">
      <c r="A235" s="47" t="s">
        <v>231</v>
      </c>
      <c r="B235" s="48"/>
      <c r="C235" s="49"/>
      <c r="D235" s="49">
        <v>5220000</v>
      </c>
      <c r="E235" s="53"/>
      <c r="F235" s="50">
        <f>F236+F239</f>
        <v>492000</v>
      </c>
      <c r="G235" s="51">
        <f>G236+G239</f>
        <v>500000</v>
      </c>
    </row>
    <row r="236" spans="1:7" ht="15.75">
      <c r="A236" s="84" t="s">
        <v>352</v>
      </c>
      <c r="B236" s="5"/>
      <c r="C236" s="53"/>
      <c r="D236" s="49">
        <v>5221300</v>
      </c>
      <c r="E236" s="53"/>
      <c r="F236" s="50">
        <f>F237</f>
        <v>220000</v>
      </c>
      <c r="G236" s="51">
        <f>G237</f>
        <v>228000</v>
      </c>
    </row>
    <row r="237" spans="1:7" ht="31.5">
      <c r="A237" s="84" t="s">
        <v>353</v>
      </c>
      <c r="B237" s="5"/>
      <c r="C237" s="53"/>
      <c r="D237" s="49" t="s">
        <v>354</v>
      </c>
      <c r="E237" s="53"/>
      <c r="F237" s="50">
        <f>F238</f>
        <v>220000</v>
      </c>
      <c r="G237" s="51">
        <f>G238</f>
        <v>228000</v>
      </c>
    </row>
    <row r="238" spans="1:7" ht="15.75">
      <c r="A238" s="52" t="s">
        <v>244</v>
      </c>
      <c r="B238" s="5"/>
      <c r="C238" s="53"/>
      <c r="D238" s="53"/>
      <c r="E238" s="53" t="s">
        <v>243</v>
      </c>
      <c r="F238" s="50">
        <v>220000</v>
      </c>
      <c r="G238" s="51">
        <v>228000</v>
      </c>
    </row>
    <row r="239" spans="1:7" ht="50.25" customHeight="1">
      <c r="A239" s="55" t="s">
        <v>355</v>
      </c>
      <c r="B239" s="5"/>
      <c r="C239" s="53"/>
      <c r="D239" s="53" t="s">
        <v>356</v>
      </c>
      <c r="E239" s="53"/>
      <c r="F239" s="50">
        <f>F240</f>
        <v>272000</v>
      </c>
      <c r="G239" s="51">
        <f>G240</f>
        <v>272000</v>
      </c>
    </row>
    <row r="240" spans="1:7" ht="15.75">
      <c r="A240" s="52" t="s">
        <v>244</v>
      </c>
      <c r="B240" s="5"/>
      <c r="C240" s="53"/>
      <c r="D240" s="53"/>
      <c r="E240" s="53" t="s">
        <v>243</v>
      </c>
      <c r="F240" s="50">
        <v>272000</v>
      </c>
      <c r="G240" s="51">
        <v>272000</v>
      </c>
    </row>
    <row r="241" spans="1:7" ht="18.75" customHeight="1">
      <c r="A241" s="81" t="s">
        <v>39</v>
      </c>
      <c r="B241" s="3"/>
      <c r="C241" s="44" t="s">
        <v>357</v>
      </c>
      <c r="D241" s="53"/>
      <c r="E241" s="53"/>
      <c r="F241" s="45">
        <f aca="true" t="shared" si="23" ref="F241:G244">F242</f>
        <v>56000</v>
      </c>
      <c r="G241" s="46">
        <f t="shared" si="23"/>
        <v>106000</v>
      </c>
    </row>
    <row r="242" spans="1:7" ht="15.75">
      <c r="A242" s="47" t="s">
        <v>231</v>
      </c>
      <c r="B242" s="48"/>
      <c r="C242" s="49"/>
      <c r="D242" s="49">
        <v>5220000</v>
      </c>
      <c r="E242" s="53"/>
      <c r="F242" s="50">
        <f t="shared" si="23"/>
        <v>56000</v>
      </c>
      <c r="G242" s="51">
        <f t="shared" si="23"/>
        <v>106000</v>
      </c>
    </row>
    <row r="243" spans="1:7" ht="15.75">
      <c r="A243" s="84" t="s">
        <v>352</v>
      </c>
      <c r="B243" s="5"/>
      <c r="C243" s="53"/>
      <c r="D243" s="49">
        <v>5221300</v>
      </c>
      <c r="E243" s="53"/>
      <c r="F243" s="50">
        <f t="shared" si="23"/>
        <v>56000</v>
      </c>
      <c r="G243" s="51">
        <f t="shared" si="23"/>
        <v>106000</v>
      </c>
    </row>
    <row r="244" spans="1:7" ht="31.5">
      <c r="A244" s="85" t="s">
        <v>358</v>
      </c>
      <c r="B244" s="5"/>
      <c r="C244" s="53"/>
      <c r="D244" s="49" t="s">
        <v>359</v>
      </c>
      <c r="E244" s="53"/>
      <c r="F244" s="50">
        <f t="shared" si="23"/>
        <v>56000</v>
      </c>
      <c r="G244" s="51">
        <f t="shared" si="23"/>
        <v>106000</v>
      </c>
    </row>
    <row r="245" spans="1:7" ht="15.75">
      <c r="A245" s="52" t="s">
        <v>154</v>
      </c>
      <c r="B245" s="5"/>
      <c r="C245" s="53"/>
      <c r="D245" s="53"/>
      <c r="E245" s="53" t="s">
        <v>159</v>
      </c>
      <c r="F245" s="50">
        <v>56000</v>
      </c>
      <c r="G245" s="51">
        <v>106000</v>
      </c>
    </row>
    <row r="246" spans="1:7" ht="15.75">
      <c r="A246" s="86" t="s">
        <v>6</v>
      </c>
      <c r="B246" s="3"/>
      <c r="C246" s="3">
        <v>1301</v>
      </c>
      <c r="D246" s="3"/>
      <c r="E246" s="7"/>
      <c r="F246" s="45">
        <f aca="true" t="shared" si="24" ref="F246:G248">F247</f>
        <v>20000</v>
      </c>
      <c r="G246" s="46">
        <f t="shared" si="24"/>
        <v>20000</v>
      </c>
    </row>
    <row r="247" spans="1:7" ht="15.75">
      <c r="A247" s="87" t="s">
        <v>169</v>
      </c>
      <c r="B247" s="48"/>
      <c r="C247" s="48"/>
      <c r="D247" s="48" t="s">
        <v>170</v>
      </c>
      <c r="E247" s="88"/>
      <c r="F247" s="50">
        <f t="shared" si="24"/>
        <v>20000</v>
      </c>
      <c r="G247" s="51">
        <f t="shared" si="24"/>
        <v>20000</v>
      </c>
    </row>
    <row r="248" spans="1:7" ht="15.75">
      <c r="A248" s="87" t="s">
        <v>171</v>
      </c>
      <c r="B248" s="48"/>
      <c r="C248" s="48"/>
      <c r="D248" s="48" t="s">
        <v>172</v>
      </c>
      <c r="E248" s="88"/>
      <c r="F248" s="50">
        <f t="shared" si="24"/>
        <v>20000</v>
      </c>
      <c r="G248" s="51">
        <f t="shared" si="24"/>
        <v>20000</v>
      </c>
    </row>
    <row r="249" spans="1:7" ht="15.75">
      <c r="A249" s="89" t="s">
        <v>173</v>
      </c>
      <c r="B249" s="5"/>
      <c r="C249" s="5"/>
      <c r="D249" s="5"/>
      <c r="E249" s="8" t="s">
        <v>174</v>
      </c>
      <c r="F249" s="50">
        <v>20000</v>
      </c>
      <c r="G249" s="51">
        <v>20000</v>
      </c>
    </row>
    <row r="250" spans="1:7" ht="31.5">
      <c r="A250" s="43" t="s">
        <v>360</v>
      </c>
      <c r="B250" s="62"/>
      <c r="C250" s="63" t="s">
        <v>267</v>
      </c>
      <c r="D250" s="63"/>
      <c r="E250" s="63"/>
      <c r="F250" s="64">
        <f>F251</f>
        <v>21150000</v>
      </c>
      <c r="G250" s="65">
        <f>G251</f>
        <v>21150000</v>
      </c>
    </row>
    <row r="251" spans="1:7" ht="15.75">
      <c r="A251" s="87" t="s">
        <v>178</v>
      </c>
      <c r="B251" s="48"/>
      <c r="C251" s="48"/>
      <c r="D251" s="48" t="s">
        <v>179</v>
      </c>
      <c r="E251" s="88"/>
      <c r="F251" s="90">
        <f>F252+F254</f>
        <v>21150000</v>
      </c>
      <c r="G251" s="91">
        <f>G252+G254</f>
        <v>21150000</v>
      </c>
    </row>
    <row r="252" spans="1:7" ht="15.75">
      <c r="A252" s="87" t="s">
        <v>180</v>
      </c>
      <c r="B252" s="48"/>
      <c r="C252" s="48"/>
      <c r="D252" s="48" t="s">
        <v>181</v>
      </c>
      <c r="E252" s="88"/>
      <c r="F252" s="90">
        <f>F253</f>
        <v>20950000</v>
      </c>
      <c r="G252" s="91">
        <f>G253</f>
        <v>20950000</v>
      </c>
    </row>
    <row r="253" spans="1:7" ht="15.75">
      <c r="A253" s="89" t="s">
        <v>182</v>
      </c>
      <c r="B253" s="5"/>
      <c r="C253" s="5"/>
      <c r="D253" s="5"/>
      <c r="E253" s="8" t="s">
        <v>183</v>
      </c>
      <c r="F253" s="90">
        <v>20950000</v>
      </c>
      <c r="G253" s="91">
        <v>20950000</v>
      </c>
    </row>
    <row r="254" spans="1:7" ht="18.75" customHeight="1">
      <c r="A254" s="87" t="s">
        <v>184</v>
      </c>
      <c r="B254" s="48"/>
      <c r="C254" s="48"/>
      <c r="D254" s="48" t="s">
        <v>185</v>
      </c>
      <c r="E254" s="88"/>
      <c r="F254" s="90">
        <f>F255</f>
        <v>200000</v>
      </c>
      <c r="G254" s="91">
        <f>G255</f>
        <v>200000</v>
      </c>
    </row>
    <row r="255" spans="1:7" ht="18" customHeight="1">
      <c r="A255" s="89" t="s">
        <v>182</v>
      </c>
      <c r="B255" s="5"/>
      <c r="C255" s="5"/>
      <c r="D255" s="5"/>
      <c r="E255" s="8" t="s">
        <v>183</v>
      </c>
      <c r="F255" s="90">
        <v>200000</v>
      </c>
      <c r="G255" s="91">
        <v>200000</v>
      </c>
    </row>
    <row r="256" spans="1:7" ht="15.75">
      <c r="A256" s="43" t="s">
        <v>270</v>
      </c>
      <c r="B256" s="62"/>
      <c r="C256" s="63" t="s">
        <v>269</v>
      </c>
      <c r="D256" s="63"/>
      <c r="E256" s="63"/>
      <c r="F256" s="64">
        <f>F257</f>
        <v>5202000</v>
      </c>
      <c r="G256" s="65">
        <f>G257</f>
        <v>5202000</v>
      </c>
    </row>
    <row r="257" spans="1:7" ht="18.75" customHeight="1">
      <c r="A257" s="87" t="s">
        <v>361</v>
      </c>
      <c r="B257" s="48"/>
      <c r="C257" s="48"/>
      <c r="D257" s="48">
        <v>5170220</v>
      </c>
      <c r="E257" s="88"/>
      <c r="F257" s="92">
        <f>F258</f>
        <v>5202000</v>
      </c>
      <c r="G257" s="93">
        <f>G258</f>
        <v>5202000</v>
      </c>
    </row>
    <row r="258" spans="1:7" ht="15.75">
      <c r="A258" s="89" t="s">
        <v>362</v>
      </c>
      <c r="B258" s="5"/>
      <c r="C258" s="5"/>
      <c r="D258" s="5"/>
      <c r="E258" s="8" t="s">
        <v>363</v>
      </c>
      <c r="F258" s="90">
        <v>5202000</v>
      </c>
      <c r="G258" s="91">
        <v>5202000</v>
      </c>
    </row>
    <row r="259" spans="1:7" s="54" customFormat="1" ht="31.5">
      <c r="A259" s="43" t="s">
        <v>364</v>
      </c>
      <c r="B259" s="62"/>
      <c r="C259" s="63" t="s">
        <v>271</v>
      </c>
      <c r="D259" s="63"/>
      <c r="E259" s="63"/>
      <c r="F259" s="64">
        <f>F260</f>
        <v>500000</v>
      </c>
      <c r="G259" s="65">
        <f>G260</f>
        <v>500000</v>
      </c>
    </row>
    <row r="260" spans="1:7" ht="63">
      <c r="A260" s="87" t="s">
        <v>188</v>
      </c>
      <c r="B260" s="48"/>
      <c r="C260" s="48"/>
      <c r="D260" s="48" t="s">
        <v>189</v>
      </c>
      <c r="E260" s="88"/>
      <c r="F260" s="90">
        <f>F261</f>
        <v>500000</v>
      </c>
      <c r="G260" s="91">
        <f>G261</f>
        <v>500000</v>
      </c>
    </row>
    <row r="261" spans="1:7" ht="16.5" thickBot="1">
      <c r="A261" s="94" t="s">
        <v>186</v>
      </c>
      <c r="B261" s="69"/>
      <c r="C261" s="69"/>
      <c r="D261" s="69"/>
      <c r="E261" s="95" t="s">
        <v>187</v>
      </c>
      <c r="F261" s="96">
        <v>500000</v>
      </c>
      <c r="G261" s="97">
        <v>500000</v>
      </c>
    </row>
    <row r="262" spans="1:7" s="42" customFormat="1" ht="18.75">
      <c r="A262" s="98" t="s">
        <v>365</v>
      </c>
      <c r="B262" s="99">
        <v>710</v>
      </c>
      <c r="C262" s="39"/>
      <c r="D262" s="39"/>
      <c r="E262" s="100"/>
      <c r="F262" s="76">
        <f>F263+F267+F271+F298</f>
        <v>59963000</v>
      </c>
      <c r="G262" s="77">
        <f>G263+G267+G271+G298</f>
        <v>60183000</v>
      </c>
    </row>
    <row r="263" spans="1:7" s="102" customFormat="1" ht="18" customHeight="1">
      <c r="A263" s="101" t="s">
        <v>36</v>
      </c>
      <c r="B263" s="44"/>
      <c r="C263" s="44">
        <v>1001</v>
      </c>
      <c r="D263" s="44"/>
      <c r="E263" s="44"/>
      <c r="F263" s="45">
        <f aca="true" t="shared" si="25" ref="F263:G265">F264</f>
        <v>1000000</v>
      </c>
      <c r="G263" s="46">
        <f t="shared" si="25"/>
        <v>500000</v>
      </c>
    </row>
    <row r="264" spans="1:7" s="102" customFormat="1" ht="18" customHeight="1">
      <c r="A264" s="103" t="s">
        <v>194</v>
      </c>
      <c r="B264" s="53"/>
      <c r="C264" s="53"/>
      <c r="D264" s="53">
        <v>4910000</v>
      </c>
      <c r="E264" s="53"/>
      <c r="F264" s="50">
        <f t="shared" si="25"/>
        <v>1000000</v>
      </c>
      <c r="G264" s="51">
        <f t="shared" si="25"/>
        <v>500000</v>
      </c>
    </row>
    <row r="265" spans="1:7" s="102" customFormat="1" ht="18" customHeight="1">
      <c r="A265" s="103" t="s">
        <v>195</v>
      </c>
      <c r="B265" s="53"/>
      <c r="C265" s="53"/>
      <c r="D265" s="53">
        <v>4910100</v>
      </c>
      <c r="E265" s="53"/>
      <c r="F265" s="50">
        <f t="shared" si="25"/>
        <v>1000000</v>
      </c>
      <c r="G265" s="51">
        <f t="shared" si="25"/>
        <v>500000</v>
      </c>
    </row>
    <row r="266" spans="1:7" s="102" customFormat="1" ht="18" customHeight="1">
      <c r="A266" s="103" t="s">
        <v>156</v>
      </c>
      <c r="B266" s="53"/>
      <c r="C266" s="53"/>
      <c r="D266" s="53"/>
      <c r="E266" s="53" t="s">
        <v>157</v>
      </c>
      <c r="F266" s="50">
        <v>1000000</v>
      </c>
      <c r="G266" s="51">
        <v>500000</v>
      </c>
    </row>
    <row r="267" spans="1:7" s="102" customFormat="1" ht="18" customHeight="1">
      <c r="A267" s="101" t="s">
        <v>37</v>
      </c>
      <c r="B267" s="53"/>
      <c r="C267" s="44" t="s">
        <v>191</v>
      </c>
      <c r="D267" s="53"/>
      <c r="E267" s="8"/>
      <c r="F267" s="104">
        <f aca="true" t="shared" si="26" ref="F267:G269">F268</f>
        <v>23100000</v>
      </c>
      <c r="G267" s="105">
        <f t="shared" si="26"/>
        <v>23100000</v>
      </c>
    </row>
    <row r="268" spans="1:7" s="102" customFormat="1" ht="18" customHeight="1">
      <c r="A268" s="106" t="s">
        <v>192</v>
      </c>
      <c r="B268" s="49"/>
      <c r="C268" s="49"/>
      <c r="D268" s="107">
        <v>5080000</v>
      </c>
      <c r="E268" s="88"/>
      <c r="F268" s="90">
        <f t="shared" si="26"/>
        <v>23100000</v>
      </c>
      <c r="G268" s="91">
        <f t="shared" si="26"/>
        <v>23100000</v>
      </c>
    </row>
    <row r="269" spans="1:7" s="102" customFormat="1" ht="18" customHeight="1">
      <c r="A269" s="106" t="s">
        <v>366</v>
      </c>
      <c r="B269" s="49"/>
      <c r="C269" s="49"/>
      <c r="D269" s="49">
        <v>5089900</v>
      </c>
      <c r="E269" s="88"/>
      <c r="F269" s="90">
        <f t="shared" si="26"/>
        <v>23100000</v>
      </c>
      <c r="G269" s="91">
        <f t="shared" si="26"/>
        <v>23100000</v>
      </c>
    </row>
    <row r="270" spans="1:7" s="102" customFormat="1" ht="18" customHeight="1">
      <c r="A270" s="103" t="s">
        <v>367</v>
      </c>
      <c r="B270" s="53"/>
      <c r="C270" s="53"/>
      <c r="D270" s="53"/>
      <c r="E270" s="8" t="s">
        <v>97</v>
      </c>
      <c r="F270" s="90">
        <v>23100000</v>
      </c>
      <c r="G270" s="91">
        <v>23100000</v>
      </c>
    </row>
    <row r="271" spans="1:7" s="102" customFormat="1" ht="18" customHeight="1">
      <c r="A271" s="101" t="s">
        <v>38</v>
      </c>
      <c r="B271" s="44"/>
      <c r="C271" s="44">
        <v>1003</v>
      </c>
      <c r="D271" s="44"/>
      <c r="E271" s="44"/>
      <c r="F271" s="45">
        <f>F272+F295</f>
        <v>31984000</v>
      </c>
      <c r="G271" s="46">
        <f>G272+G295</f>
        <v>32704000</v>
      </c>
    </row>
    <row r="272" spans="1:7" s="102" customFormat="1" ht="18" customHeight="1">
      <c r="A272" s="106" t="s">
        <v>152</v>
      </c>
      <c r="B272" s="49"/>
      <c r="C272" s="49"/>
      <c r="D272" s="49">
        <v>5050000</v>
      </c>
      <c r="E272" s="49"/>
      <c r="F272" s="50">
        <f>F273+F275+F277+F279+F281+F283+F293</f>
        <v>30816000</v>
      </c>
      <c r="G272" s="51">
        <f>G273+G275+G277+G279+G281+G283+G293</f>
        <v>31536000</v>
      </c>
    </row>
    <row r="273" spans="1:7" s="102" customFormat="1" ht="30" customHeight="1">
      <c r="A273" s="106" t="s">
        <v>368</v>
      </c>
      <c r="B273" s="49"/>
      <c r="C273" s="49"/>
      <c r="D273" s="49">
        <v>5051900</v>
      </c>
      <c r="E273" s="49"/>
      <c r="F273" s="50">
        <f>F274</f>
        <v>245000</v>
      </c>
      <c r="G273" s="51">
        <f>G274</f>
        <v>259000</v>
      </c>
    </row>
    <row r="274" spans="1:7" s="102" customFormat="1" ht="20.25" customHeight="1">
      <c r="A274" s="103" t="s">
        <v>156</v>
      </c>
      <c r="B274" s="53"/>
      <c r="C274" s="53"/>
      <c r="D274" s="53"/>
      <c r="E274" s="53" t="s">
        <v>157</v>
      </c>
      <c r="F274" s="50">
        <v>245000</v>
      </c>
      <c r="G274" s="51">
        <v>259000</v>
      </c>
    </row>
    <row r="275" spans="1:7" s="102" customFormat="1" ht="30" customHeight="1">
      <c r="A275" s="106" t="s">
        <v>196</v>
      </c>
      <c r="B275" s="49"/>
      <c r="C275" s="49"/>
      <c r="D275" s="49">
        <v>5052205</v>
      </c>
      <c r="E275" s="49"/>
      <c r="F275" s="50">
        <f>F276</f>
        <v>556000</v>
      </c>
      <c r="G275" s="51">
        <f>G276</f>
        <v>556000</v>
      </c>
    </row>
    <row r="276" spans="1:7" s="102" customFormat="1" ht="17.25" customHeight="1">
      <c r="A276" s="103" t="s">
        <v>156</v>
      </c>
      <c r="B276" s="53"/>
      <c r="C276" s="53"/>
      <c r="D276" s="53"/>
      <c r="E276" s="53" t="s">
        <v>157</v>
      </c>
      <c r="F276" s="50">
        <v>556000</v>
      </c>
      <c r="G276" s="51">
        <v>556000</v>
      </c>
    </row>
    <row r="277" spans="1:7" s="102" customFormat="1" ht="31.5" customHeight="1">
      <c r="A277" s="106" t="s">
        <v>369</v>
      </c>
      <c r="B277" s="49"/>
      <c r="C277" s="49"/>
      <c r="D277" s="49">
        <v>5052901</v>
      </c>
      <c r="E277" s="49"/>
      <c r="F277" s="50">
        <f>F278</f>
        <v>1467000</v>
      </c>
      <c r="G277" s="51">
        <f>G278</f>
        <v>1548000</v>
      </c>
    </row>
    <row r="278" spans="1:7" s="102" customFormat="1" ht="15.75">
      <c r="A278" s="103" t="s">
        <v>156</v>
      </c>
      <c r="B278" s="53"/>
      <c r="C278" s="53"/>
      <c r="D278" s="53"/>
      <c r="E278" s="53" t="s">
        <v>157</v>
      </c>
      <c r="F278" s="50">
        <v>1467000</v>
      </c>
      <c r="G278" s="51">
        <v>1548000</v>
      </c>
    </row>
    <row r="279" spans="1:7" s="102" customFormat="1" ht="14.25" customHeight="1">
      <c r="A279" s="106" t="s">
        <v>370</v>
      </c>
      <c r="B279" s="49"/>
      <c r="C279" s="49"/>
      <c r="D279" s="49">
        <v>5054600</v>
      </c>
      <c r="E279" s="49"/>
      <c r="F279" s="50">
        <f>F280</f>
        <v>8166000</v>
      </c>
      <c r="G279" s="51">
        <f>G280</f>
        <v>8791000</v>
      </c>
    </row>
    <row r="280" spans="1:7" s="102" customFormat="1" ht="15.75">
      <c r="A280" s="103" t="s">
        <v>156</v>
      </c>
      <c r="B280" s="53"/>
      <c r="C280" s="53"/>
      <c r="D280" s="53"/>
      <c r="E280" s="53" t="s">
        <v>157</v>
      </c>
      <c r="F280" s="50">
        <v>8166000</v>
      </c>
      <c r="G280" s="51">
        <v>8791000</v>
      </c>
    </row>
    <row r="281" spans="1:7" s="102" customFormat="1" ht="15.75">
      <c r="A281" s="106" t="s">
        <v>203</v>
      </c>
      <c r="B281" s="49"/>
      <c r="C281" s="49"/>
      <c r="D281" s="49">
        <v>5054800</v>
      </c>
      <c r="E281" s="49"/>
      <c r="F281" s="50">
        <f>F282</f>
        <v>3186000</v>
      </c>
      <c r="G281" s="51">
        <f>G282</f>
        <v>3186000</v>
      </c>
    </row>
    <row r="282" spans="1:7" s="102" customFormat="1" ht="15.75">
      <c r="A282" s="103" t="s">
        <v>156</v>
      </c>
      <c r="B282" s="53"/>
      <c r="C282" s="53"/>
      <c r="D282" s="53"/>
      <c r="E282" s="53" t="s">
        <v>157</v>
      </c>
      <c r="F282" s="50">
        <v>3186000</v>
      </c>
      <c r="G282" s="51">
        <v>3186000</v>
      </c>
    </row>
    <row r="283" spans="1:7" s="102" customFormat="1" ht="15.75">
      <c r="A283" s="103" t="s">
        <v>233</v>
      </c>
      <c r="B283" s="53"/>
      <c r="C283" s="53"/>
      <c r="D283" s="53">
        <v>5055500</v>
      </c>
      <c r="E283" s="53"/>
      <c r="F283" s="50">
        <f>F284+F286+F291</f>
        <v>12855000</v>
      </c>
      <c r="G283" s="51">
        <f>G284+G286+G291</f>
        <v>12855000</v>
      </c>
    </row>
    <row r="284" spans="1:7" s="102" customFormat="1" ht="15.75">
      <c r="A284" s="106" t="s">
        <v>197</v>
      </c>
      <c r="B284" s="49"/>
      <c r="C284" s="49"/>
      <c r="D284" s="49">
        <v>5055510</v>
      </c>
      <c r="E284" s="49"/>
      <c r="F284" s="50">
        <f>F285</f>
        <v>3363000</v>
      </c>
      <c r="G284" s="51">
        <f>G285</f>
        <v>3363000</v>
      </c>
    </row>
    <row r="285" spans="1:7" s="102" customFormat="1" ht="15.75">
      <c r="A285" s="103" t="s">
        <v>198</v>
      </c>
      <c r="B285" s="53"/>
      <c r="C285" s="53"/>
      <c r="D285" s="53"/>
      <c r="E285" s="53" t="s">
        <v>157</v>
      </c>
      <c r="F285" s="50">
        <v>3363000</v>
      </c>
      <c r="G285" s="51">
        <v>3363000</v>
      </c>
    </row>
    <row r="286" spans="1:7" s="102" customFormat="1" ht="17.25" customHeight="1">
      <c r="A286" s="106" t="s">
        <v>199</v>
      </c>
      <c r="B286" s="49"/>
      <c r="C286" s="49"/>
      <c r="D286" s="49">
        <v>5055520</v>
      </c>
      <c r="E286" s="49"/>
      <c r="F286" s="50">
        <f>F287+F289</f>
        <v>9209000</v>
      </c>
      <c r="G286" s="51">
        <f>G287+G289</f>
        <v>9209000</v>
      </c>
    </row>
    <row r="287" spans="1:7" s="102" customFormat="1" ht="18" customHeight="1">
      <c r="A287" s="106" t="s">
        <v>200</v>
      </c>
      <c r="B287" s="49"/>
      <c r="C287" s="49"/>
      <c r="D287" s="49">
        <v>5055521</v>
      </c>
      <c r="E287" s="49"/>
      <c r="F287" s="50">
        <f>F288</f>
        <v>7735000</v>
      </c>
      <c r="G287" s="51">
        <f>G288</f>
        <v>7735000</v>
      </c>
    </row>
    <row r="288" spans="1:7" s="102" customFormat="1" ht="15.75">
      <c r="A288" s="103" t="s">
        <v>156</v>
      </c>
      <c r="B288" s="53"/>
      <c r="C288" s="53"/>
      <c r="D288" s="53"/>
      <c r="E288" s="53" t="s">
        <v>157</v>
      </c>
      <c r="F288" s="50">
        <v>7735000</v>
      </c>
      <c r="G288" s="51">
        <v>7735000</v>
      </c>
    </row>
    <row r="289" spans="1:7" s="102" customFormat="1" ht="15.75">
      <c r="A289" s="106" t="s">
        <v>201</v>
      </c>
      <c r="B289" s="49"/>
      <c r="C289" s="49"/>
      <c r="D289" s="49">
        <v>5055522</v>
      </c>
      <c r="E289" s="49"/>
      <c r="F289" s="50">
        <f>F290</f>
        <v>1474000</v>
      </c>
      <c r="G289" s="51">
        <f>G290</f>
        <v>1474000</v>
      </c>
    </row>
    <row r="290" spans="1:7" s="102" customFormat="1" ht="15.75">
      <c r="A290" s="103" t="s">
        <v>156</v>
      </c>
      <c r="B290" s="53"/>
      <c r="C290" s="53"/>
      <c r="D290" s="53"/>
      <c r="E290" s="53" t="s">
        <v>157</v>
      </c>
      <c r="F290" s="50">
        <v>1474000</v>
      </c>
      <c r="G290" s="51">
        <v>1474000</v>
      </c>
    </row>
    <row r="291" spans="1:7" s="102" customFormat="1" ht="31.5" customHeight="1">
      <c r="A291" s="106" t="s">
        <v>202</v>
      </c>
      <c r="B291" s="49"/>
      <c r="C291" s="49"/>
      <c r="D291" s="49">
        <v>5055530</v>
      </c>
      <c r="E291" s="49"/>
      <c r="F291" s="50">
        <f>F292</f>
        <v>283000</v>
      </c>
      <c r="G291" s="51">
        <f>G292</f>
        <v>283000</v>
      </c>
    </row>
    <row r="292" spans="1:7" s="102" customFormat="1" ht="15.75">
      <c r="A292" s="103" t="s">
        <v>156</v>
      </c>
      <c r="B292" s="53"/>
      <c r="C292" s="53"/>
      <c r="D292" s="53"/>
      <c r="E292" s="53" t="s">
        <v>157</v>
      </c>
      <c r="F292" s="50">
        <v>283000</v>
      </c>
      <c r="G292" s="51">
        <v>283000</v>
      </c>
    </row>
    <row r="293" spans="1:7" s="102" customFormat="1" ht="15.75">
      <c r="A293" s="106" t="s">
        <v>204</v>
      </c>
      <c r="B293" s="49"/>
      <c r="C293" s="49"/>
      <c r="D293" s="49">
        <v>5058600</v>
      </c>
      <c r="E293" s="49"/>
      <c r="F293" s="50">
        <f>F294</f>
        <v>4341000</v>
      </c>
      <c r="G293" s="51">
        <f>G294</f>
        <v>4341000</v>
      </c>
    </row>
    <row r="294" spans="1:7" s="102" customFormat="1" ht="15.75">
      <c r="A294" s="103" t="s">
        <v>156</v>
      </c>
      <c r="B294" s="53"/>
      <c r="C294" s="53"/>
      <c r="D294" s="53"/>
      <c r="E294" s="53" t="s">
        <v>157</v>
      </c>
      <c r="F294" s="50">
        <v>4341000</v>
      </c>
      <c r="G294" s="51">
        <v>4341000</v>
      </c>
    </row>
    <row r="295" spans="1:7" s="102" customFormat="1" ht="18" customHeight="1">
      <c r="A295" s="103" t="s">
        <v>161</v>
      </c>
      <c r="B295" s="53"/>
      <c r="C295" s="53"/>
      <c r="D295" s="53">
        <v>5140000</v>
      </c>
      <c r="E295" s="53"/>
      <c r="F295" s="50">
        <f>F296</f>
        <v>1168000</v>
      </c>
      <c r="G295" s="51">
        <f>G296</f>
        <v>1168000</v>
      </c>
    </row>
    <row r="296" spans="1:7" s="102" customFormat="1" ht="17.25" customHeight="1">
      <c r="A296" s="103" t="s">
        <v>371</v>
      </c>
      <c r="B296" s="53"/>
      <c r="C296" s="53"/>
      <c r="D296" s="53">
        <v>5140100</v>
      </c>
      <c r="E296" s="53"/>
      <c r="F296" s="50">
        <f>F297</f>
        <v>1168000</v>
      </c>
      <c r="G296" s="51">
        <f>G297</f>
        <v>1168000</v>
      </c>
    </row>
    <row r="297" spans="1:7" s="102" customFormat="1" ht="17.25" customHeight="1">
      <c r="A297" s="103" t="s">
        <v>154</v>
      </c>
      <c r="B297" s="53"/>
      <c r="C297" s="53"/>
      <c r="D297" s="53"/>
      <c r="E297" s="53" t="s">
        <v>159</v>
      </c>
      <c r="F297" s="50">
        <v>1168000</v>
      </c>
      <c r="G297" s="51">
        <v>1168000</v>
      </c>
    </row>
    <row r="298" spans="1:7" s="102" customFormat="1" ht="15.75">
      <c r="A298" s="101" t="s">
        <v>40</v>
      </c>
      <c r="B298" s="44"/>
      <c r="C298" s="44">
        <v>1006</v>
      </c>
      <c r="D298" s="44"/>
      <c r="E298" s="44"/>
      <c r="F298" s="45">
        <f aca="true" t="shared" si="27" ref="F298:G300">F299</f>
        <v>3879000</v>
      </c>
      <c r="G298" s="46">
        <f t="shared" si="27"/>
        <v>3879000</v>
      </c>
    </row>
    <row r="299" spans="1:7" s="102" customFormat="1" ht="32.25" customHeight="1">
      <c r="A299" s="106" t="s">
        <v>86</v>
      </c>
      <c r="B299" s="49"/>
      <c r="C299" s="49"/>
      <c r="D299" s="49" t="s">
        <v>87</v>
      </c>
      <c r="E299" s="49"/>
      <c r="F299" s="50">
        <f t="shared" si="27"/>
        <v>3879000</v>
      </c>
      <c r="G299" s="51">
        <f t="shared" si="27"/>
        <v>3879000</v>
      </c>
    </row>
    <row r="300" spans="1:7" s="102" customFormat="1" ht="15.75">
      <c r="A300" s="106" t="s">
        <v>92</v>
      </c>
      <c r="B300" s="49"/>
      <c r="C300" s="49"/>
      <c r="D300" s="49" t="s">
        <v>93</v>
      </c>
      <c r="E300" s="49"/>
      <c r="F300" s="50">
        <f t="shared" si="27"/>
        <v>3879000</v>
      </c>
      <c r="G300" s="51">
        <f t="shared" si="27"/>
        <v>3879000</v>
      </c>
    </row>
    <row r="301" spans="1:7" s="102" customFormat="1" ht="16.5" thickBot="1">
      <c r="A301" s="108" t="s">
        <v>90</v>
      </c>
      <c r="B301" s="70"/>
      <c r="C301" s="70"/>
      <c r="D301" s="70"/>
      <c r="E301" s="70">
        <v>500</v>
      </c>
      <c r="F301" s="109">
        <v>3879000</v>
      </c>
      <c r="G301" s="110">
        <v>3879000</v>
      </c>
    </row>
    <row r="302" spans="1:7" s="111" customFormat="1" ht="21.75" customHeight="1">
      <c r="A302" s="37" t="s">
        <v>372</v>
      </c>
      <c r="B302" s="38">
        <v>711</v>
      </c>
      <c r="C302" s="39"/>
      <c r="D302" s="39"/>
      <c r="E302" s="39"/>
      <c r="F302" s="40">
        <f>F303</f>
        <v>3155700</v>
      </c>
      <c r="G302" s="41">
        <f>G303</f>
        <v>3155700</v>
      </c>
    </row>
    <row r="303" spans="1:7" s="102" customFormat="1" ht="15.75">
      <c r="A303" s="43" t="s">
        <v>26</v>
      </c>
      <c r="B303" s="3"/>
      <c r="C303" s="44" t="s">
        <v>69</v>
      </c>
      <c r="D303" s="44"/>
      <c r="E303" s="44"/>
      <c r="F303" s="45">
        <f>F304+F309</f>
        <v>3155700</v>
      </c>
      <c r="G303" s="46">
        <f>G304+G309</f>
        <v>3155700</v>
      </c>
    </row>
    <row r="304" spans="1:7" s="102" customFormat="1" ht="17.25" customHeight="1">
      <c r="A304" s="47" t="s">
        <v>205</v>
      </c>
      <c r="B304" s="48"/>
      <c r="C304" s="49"/>
      <c r="D304" s="49">
        <v>4310000</v>
      </c>
      <c r="E304" s="49"/>
      <c r="F304" s="50">
        <f>F305+F307</f>
        <v>3150700</v>
      </c>
      <c r="G304" s="51">
        <f>G305+G307</f>
        <v>3150700</v>
      </c>
    </row>
    <row r="305" spans="1:7" s="102" customFormat="1" ht="18" customHeight="1">
      <c r="A305" s="47" t="s">
        <v>373</v>
      </c>
      <c r="B305" s="48"/>
      <c r="C305" s="49"/>
      <c r="D305" s="49">
        <v>4310101</v>
      </c>
      <c r="E305" s="49"/>
      <c r="F305" s="50">
        <f>F306</f>
        <v>1865000</v>
      </c>
      <c r="G305" s="51">
        <f>G306</f>
        <v>1865000</v>
      </c>
    </row>
    <row r="306" spans="1:7" s="102" customFormat="1" ht="17.25" customHeight="1">
      <c r="A306" s="52" t="s">
        <v>206</v>
      </c>
      <c r="B306" s="5"/>
      <c r="C306" s="53"/>
      <c r="D306" s="53"/>
      <c r="E306" s="53" t="s">
        <v>241</v>
      </c>
      <c r="F306" s="50">
        <v>1865000</v>
      </c>
      <c r="G306" s="51">
        <v>1865000</v>
      </c>
    </row>
    <row r="307" spans="1:7" s="102" customFormat="1" ht="20.25" customHeight="1">
      <c r="A307" s="52" t="s">
        <v>83</v>
      </c>
      <c r="B307" s="5"/>
      <c r="C307" s="53"/>
      <c r="D307" s="53">
        <v>4319900</v>
      </c>
      <c r="E307" s="53"/>
      <c r="F307" s="50">
        <f>F308</f>
        <v>1285700</v>
      </c>
      <c r="G307" s="51">
        <f>G308</f>
        <v>1285700</v>
      </c>
    </row>
    <row r="308" spans="1:7" s="102" customFormat="1" ht="19.5" customHeight="1">
      <c r="A308" s="52" t="s">
        <v>80</v>
      </c>
      <c r="B308" s="5"/>
      <c r="C308" s="53"/>
      <c r="D308" s="53"/>
      <c r="E308" s="53" t="s">
        <v>97</v>
      </c>
      <c r="F308" s="50">
        <v>1285700</v>
      </c>
      <c r="G308" s="51">
        <v>1285700</v>
      </c>
    </row>
    <row r="309" spans="1:7" s="112" customFormat="1" ht="18.75" customHeight="1">
      <c r="A309" s="47" t="s">
        <v>207</v>
      </c>
      <c r="B309" s="48"/>
      <c r="C309" s="49"/>
      <c r="D309" s="49">
        <v>5220000</v>
      </c>
      <c r="E309" s="49"/>
      <c r="F309" s="57">
        <f>F310+F313</f>
        <v>5000</v>
      </c>
      <c r="G309" s="58">
        <f>G310+G313</f>
        <v>5000</v>
      </c>
    </row>
    <row r="310" spans="1:7" s="112" customFormat="1" ht="12.75" customHeight="1" hidden="1">
      <c r="A310" s="47" t="s">
        <v>228</v>
      </c>
      <c r="B310" s="48"/>
      <c r="C310" s="49"/>
      <c r="D310" s="49">
        <v>5221300</v>
      </c>
      <c r="E310" s="49"/>
      <c r="F310" s="57"/>
      <c r="G310" s="58"/>
    </row>
    <row r="311" spans="1:7" s="112" customFormat="1" ht="36.75" customHeight="1" hidden="1">
      <c r="A311" s="47" t="s">
        <v>374</v>
      </c>
      <c r="B311" s="48"/>
      <c r="C311" s="49"/>
      <c r="D311" s="49">
        <v>5221301</v>
      </c>
      <c r="E311" s="49"/>
      <c r="F311" s="57"/>
      <c r="G311" s="58"/>
    </row>
    <row r="312" spans="1:7" s="112" customFormat="1" ht="14.25" customHeight="1" hidden="1">
      <c r="A312" s="47" t="s">
        <v>244</v>
      </c>
      <c r="B312" s="48"/>
      <c r="C312" s="49"/>
      <c r="D312" s="49"/>
      <c r="E312" s="49" t="s">
        <v>243</v>
      </c>
      <c r="F312" s="57"/>
      <c r="G312" s="58"/>
    </row>
    <row r="313" spans="1:7" s="112" customFormat="1" ht="33" customHeight="1">
      <c r="A313" s="85" t="s">
        <v>375</v>
      </c>
      <c r="B313" s="48"/>
      <c r="C313" s="49"/>
      <c r="D313" s="49" t="s">
        <v>376</v>
      </c>
      <c r="E313" s="49"/>
      <c r="F313" s="57">
        <f>F314</f>
        <v>5000</v>
      </c>
      <c r="G313" s="58">
        <f>G314</f>
        <v>5000</v>
      </c>
    </row>
    <row r="314" spans="1:7" s="102" customFormat="1" ht="18" customHeight="1" thickBot="1">
      <c r="A314" s="68" t="s">
        <v>206</v>
      </c>
      <c r="B314" s="69"/>
      <c r="C314" s="70"/>
      <c r="D314" s="70"/>
      <c r="E314" s="70" t="s">
        <v>241</v>
      </c>
      <c r="F314" s="109">
        <v>5000</v>
      </c>
      <c r="G314" s="110">
        <v>5000</v>
      </c>
    </row>
    <row r="315" spans="1:7" s="111" customFormat="1" ht="37.5">
      <c r="A315" s="113" t="s">
        <v>377</v>
      </c>
      <c r="B315" s="39" t="s">
        <v>208</v>
      </c>
      <c r="C315" s="39"/>
      <c r="D315" s="39"/>
      <c r="E315" s="39"/>
      <c r="F315" s="40">
        <f>F316+F323+F336+F345+F359+F363</f>
        <v>105610975</v>
      </c>
      <c r="G315" s="41">
        <f>G316+G323+G336+G345+G359+G363</f>
        <v>100147875</v>
      </c>
    </row>
    <row r="316" spans="1:7" s="102" customFormat="1" ht="15.75">
      <c r="A316" s="101" t="s">
        <v>24</v>
      </c>
      <c r="B316" s="44"/>
      <c r="C316" s="44" t="s">
        <v>67</v>
      </c>
      <c r="D316" s="44"/>
      <c r="E316" s="44"/>
      <c r="F316" s="45">
        <f>F317+F320</f>
        <v>15204630</v>
      </c>
      <c r="G316" s="46">
        <f>G317+G320</f>
        <v>13604630</v>
      </c>
    </row>
    <row r="317" spans="1:7" s="102" customFormat="1" ht="17.25" customHeight="1">
      <c r="A317" s="106" t="s">
        <v>209</v>
      </c>
      <c r="B317" s="49"/>
      <c r="C317" s="49"/>
      <c r="D317" s="49" t="s">
        <v>210</v>
      </c>
      <c r="E317" s="49"/>
      <c r="F317" s="50">
        <f>F318</f>
        <v>14604630</v>
      </c>
      <c r="G317" s="51">
        <f>G318</f>
        <v>13604630</v>
      </c>
    </row>
    <row r="318" spans="1:7" s="102" customFormat="1" ht="15.75">
      <c r="A318" s="106" t="s">
        <v>83</v>
      </c>
      <c r="B318" s="49"/>
      <c r="C318" s="49"/>
      <c r="D318" s="49" t="s">
        <v>211</v>
      </c>
      <c r="E318" s="49"/>
      <c r="F318" s="50">
        <f>F319</f>
        <v>14604630</v>
      </c>
      <c r="G318" s="51">
        <f>G319</f>
        <v>13604630</v>
      </c>
    </row>
    <row r="319" spans="1:7" s="102" customFormat="1" ht="15.75">
      <c r="A319" s="103" t="s">
        <v>80</v>
      </c>
      <c r="B319" s="53"/>
      <c r="C319" s="53"/>
      <c r="D319" s="53"/>
      <c r="E319" s="53" t="s">
        <v>97</v>
      </c>
      <c r="F319" s="50">
        <v>14604630</v>
      </c>
      <c r="G319" s="51">
        <v>13604630</v>
      </c>
    </row>
    <row r="320" spans="1:7" s="102" customFormat="1" ht="15.75">
      <c r="A320" s="106" t="s">
        <v>118</v>
      </c>
      <c r="B320" s="49"/>
      <c r="C320" s="49"/>
      <c r="D320" s="49" t="s">
        <v>119</v>
      </c>
      <c r="E320" s="49"/>
      <c r="F320" s="50">
        <f>F321</f>
        <v>600000</v>
      </c>
      <c r="G320" s="51">
        <f>G321</f>
        <v>0</v>
      </c>
    </row>
    <row r="321" spans="1:7" s="102" customFormat="1" ht="31.5" customHeight="1">
      <c r="A321" s="114" t="s">
        <v>212</v>
      </c>
      <c r="B321" s="107"/>
      <c r="C321" s="107"/>
      <c r="D321" s="107" t="s">
        <v>213</v>
      </c>
      <c r="E321" s="49"/>
      <c r="F321" s="50">
        <f>F322</f>
        <v>600000</v>
      </c>
      <c r="G321" s="51">
        <f>G322</f>
        <v>0</v>
      </c>
    </row>
    <row r="322" spans="1:7" s="102" customFormat="1" ht="15.75">
      <c r="A322" s="103" t="s">
        <v>80</v>
      </c>
      <c r="B322" s="53"/>
      <c r="C322" s="53"/>
      <c r="D322" s="53"/>
      <c r="E322" s="53" t="s">
        <v>97</v>
      </c>
      <c r="F322" s="50">
        <v>600000</v>
      </c>
      <c r="G322" s="51">
        <v>0</v>
      </c>
    </row>
    <row r="323" spans="1:7" s="102" customFormat="1" ht="18" customHeight="1">
      <c r="A323" s="101" t="s">
        <v>25</v>
      </c>
      <c r="B323" s="44"/>
      <c r="C323" s="44" t="s">
        <v>68</v>
      </c>
      <c r="D323" s="44"/>
      <c r="E323" s="44"/>
      <c r="F323" s="45">
        <f>F324+F327+F330+F333</f>
        <v>78817370</v>
      </c>
      <c r="G323" s="46">
        <f>G324+G327+G330+G333</f>
        <v>75328370</v>
      </c>
    </row>
    <row r="324" spans="1:7" s="102" customFormat="1" ht="17.25" customHeight="1">
      <c r="A324" s="106" t="s">
        <v>190</v>
      </c>
      <c r="B324" s="49"/>
      <c r="C324" s="49"/>
      <c r="D324" s="49">
        <v>4210000</v>
      </c>
      <c r="E324" s="49"/>
      <c r="F324" s="50">
        <f>F325</f>
        <v>75551500</v>
      </c>
      <c r="G324" s="51">
        <f>G325</f>
        <v>72462500</v>
      </c>
    </row>
    <row r="325" spans="1:7" s="102" customFormat="1" ht="18.75" customHeight="1">
      <c r="A325" s="106" t="s">
        <v>83</v>
      </c>
      <c r="B325" s="49"/>
      <c r="C325" s="49"/>
      <c r="D325" s="49">
        <v>4219900</v>
      </c>
      <c r="E325" s="49"/>
      <c r="F325" s="50">
        <f>F326</f>
        <v>75551500</v>
      </c>
      <c r="G325" s="51">
        <f>G326</f>
        <v>72462500</v>
      </c>
    </row>
    <row r="326" spans="1:7" s="102" customFormat="1" ht="18" customHeight="1">
      <c r="A326" s="103" t="s">
        <v>80</v>
      </c>
      <c r="B326" s="53"/>
      <c r="C326" s="53"/>
      <c r="D326" s="53"/>
      <c r="E326" s="53" t="s">
        <v>97</v>
      </c>
      <c r="F326" s="50">
        <v>75551500</v>
      </c>
      <c r="G326" s="51">
        <v>72462500</v>
      </c>
    </row>
    <row r="327" spans="1:7" s="102" customFormat="1" ht="15.75">
      <c r="A327" s="106" t="s">
        <v>128</v>
      </c>
      <c r="B327" s="49"/>
      <c r="C327" s="49"/>
      <c r="D327" s="49">
        <v>4230000</v>
      </c>
      <c r="E327" s="49"/>
      <c r="F327" s="50">
        <f>F328</f>
        <v>2100870</v>
      </c>
      <c r="G327" s="51">
        <f>G328</f>
        <v>2100870</v>
      </c>
    </row>
    <row r="328" spans="1:7" s="102" customFormat="1" ht="15.75">
      <c r="A328" s="106" t="s">
        <v>83</v>
      </c>
      <c r="B328" s="49"/>
      <c r="C328" s="49"/>
      <c r="D328" s="49">
        <v>4239900</v>
      </c>
      <c r="E328" s="49"/>
      <c r="F328" s="50">
        <f>F329</f>
        <v>2100870</v>
      </c>
      <c r="G328" s="51">
        <f>G329</f>
        <v>2100870</v>
      </c>
    </row>
    <row r="329" spans="1:7" s="102" customFormat="1" ht="15.75">
      <c r="A329" s="103" t="s">
        <v>80</v>
      </c>
      <c r="B329" s="53"/>
      <c r="C329" s="53"/>
      <c r="D329" s="53"/>
      <c r="E329" s="53" t="s">
        <v>97</v>
      </c>
      <c r="F329" s="50">
        <v>2100870</v>
      </c>
      <c r="G329" s="51">
        <v>2100870</v>
      </c>
    </row>
    <row r="330" spans="1:7" s="102" customFormat="1" ht="15.75">
      <c r="A330" s="106" t="s">
        <v>84</v>
      </c>
      <c r="B330" s="49"/>
      <c r="C330" s="49"/>
      <c r="D330" s="49">
        <v>5200000</v>
      </c>
      <c r="E330" s="49"/>
      <c r="F330" s="50">
        <f>F331</f>
        <v>754000</v>
      </c>
      <c r="G330" s="51">
        <f>G331</f>
        <v>754000</v>
      </c>
    </row>
    <row r="331" spans="1:7" s="102" customFormat="1" ht="32.25" customHeight="1">
      <c r="A331" s="85" t="s">
        <v>378</v>
      </c>
      <c r="B331" s="49"/>
      <c r="C331" s="49"/>
      <c r="D331" s="49" t="s">
        <v>379</v>
      </c>
      <c r="E331" s="49"/>
      <c r="F331" s="50">
        <f>F332</f>
        <v>754000</v>
      </c>
      <c r="G331" s="51">
        <f>G332</f>
        <v>754000</v>
      </c>
    </row>
    <row r="332" spans="1:7" s="102" customFormat="1" ht="15.75">
      <c r="A332" s="103" t="s">
        <v>80</v>
      </c>
      <c r="B332" s="53"/>
      <c r="C332" s="53"/>
      <c r="D332" s="53"/>
      <c r="E332" s="53" t="s">
        <v>97</v>
      </c>
      <c r="F332" s="50">
        <v>754000</v>
      </c>
      <c r="G332" s="51">
        <v>754000</v>
      </c>
    </row>
    <row r="333" spans="1:7" s="102" customFormat="1" ht="15.75">
      <c r="A333" s="106" t="s">
        <v>118</v>
      </c>
      <c r="B333" s="49"/>
      <c r="C333" s="49"/>
      <c r="D333" s="49">
        <v>5220000</v>
      </c>
      <c r="E333" s="49"/>
      <c r="F333" s="50">
        <f>F334</f>
        <v>411000</v>
      </c>
      <c r="G333" s="51">
        <f>G334</f>
        <v>11000</v>
      </c>
    </row>
    <row r="334" spans="1:7" s="102" customFormat="1" ht="36" customHeight="1">
      <c r="A334" s="85" t="s">
        <v>380</v>
      </c>
      <c r="B334" s="49"/>
      <c r="C334" s="49"/>
      <c r="D334" s="49" t="s">
        <v>213</v>
      </c>
      <c r="E334" s="49"/>
      <c r="F334" s="50">
        <f>F335</f>
        <v>411000</v>
      </c>
      <c r="G334" s="51">
        <f>G335</f>
        <v>11000</v>
      </c>
    </row>
    <row r="335" spans="1:7" s="102" customFormat="1" ht="15.75">
      <c r="A335" s="103" t="s">
        <v>126</v>
      </c>
      <c r="B335" s="53"/>
      <c r="C335" s="53"/>
      <c r="D335" s="53"/>
      <c r="E335" s="53" t="s">
        <v>127</v>
      </c>
      <c r="F335" s="50">
        <v>411000</v>
      </c>
      <c r="G335" s="51">
        <v>11000</v>
      </c>
    </row>
    <row r="336" spans="1:7" s="102" customFormat="1" ht="15.75" hidden="1">
      <c r="A336" s="101" t="s">
        <v>26</v>
      </c>
      <c r="B336" s="44"/>
      <c r="C336" s="44" t="s">
        <v>69</v>
      </c>
      <c r="D336" s="44"/>
      <c r="E336" s="44"/>
      <c r="F336" s="45">
        <f>F337+F341</f>
        <v>0</v>
      </c>
      <c r="G336" s="46">
        <f>G337+G341</f>
        <v>0</v>
      </c>
    </row>
    <row r="337" spans="1:7" s="102" customFormat="1" ht="17.25" customHeight="1" hidden="1">
      <c r="A337" s="106" t="s">
        <v>118</v>
      </c>
      <c r="B337" s="49"/>
      <c r="C337" s="49"/>
      <c r="D337" s="49">
        <v>5220000</v>
      </c>
      <c r="E337" s="49"/>
      <c r="F337" s="50">
        <f aca="true" t="shared" si="28" ref="F337:G339">F338</f>
        <v>0</v>
      </c>
      <c r="G337" s="51">
        <f t="shared" si="28"/>
        <v>0</v>
      </c>
    </row>
    <row r="338" spans="1:7" s="102" customFormat="1" ht="17.25" customHeight="1" hidden="1">
      <c r="A338" s="106" t="s">
        <v>193</v>
      </c>
      <c r="B338" s="49"/>
      <c r="C338" s="49"/>
      <c r="D338" s="49">
        <v>5221300</v>
      </c>
      <c r="E338" s="49"/>
      <c r="F338" s="50">
        <f t="shared" si="28"/>
        <v>0</v>
      </c>
      <c r="G338" s="51">
        <f t="shared" si="28"/>
        <v>0</v>
      </c>
    </row>
    <row r="339" spans="1:7" s="102" customFormat="1" ht="17.25" customHeight="1" hidden="1">
      <c r="A339" s="106" t="s">
        <v>381</v>
      </c>
      <c r="B339" s="49"/>
      <c r="C339" s="49"/>
      <c r="D339" s="49">
        <v>5221301</v>
      </c>
      <c r="E339" s="49"/>
      <c r="F339" s="50">
        <f t="shared" si="28"/>
        <v>0</v>
      </c>
      <c r="G339" s="51">
        <f t="shared" si="28"/>
        <v>0</v>
      </c>
    </row>
    <row r="340" spans="1:7" s="102" customFormat="1" ht="17.25" customHeight="1" hidden="1">
      <c r="A340" s="103" t="s">
        <v>382</v>
      </c>
      <c r="B340" s="53"/>
      <c r="C340" s="53"/>
      <c r="D340" s="53"/>
      <c r="E340" s="53">
        <v>447</v>
      </c>
      <c r="F340" s="50"/>
      <c r="G340" s="51"/>
    </row>
    <row r="341" spans="1:7" s="102" customFormat="1" ht="17.25" customHeight="1" hidden="1">
      <c r="A341" s="106" t="s">
        <v>98</v>
      </c>
      <c r="B341" s="49"/>
      <c r="C341" s="49"/>
      <c r="D341" s="49">
        <v>7950000</v>
      </c>
      <c r="E341" s="53"/>
      <c r="F341" s="50">
        <f aca="true" t="shared" si="29" ref="F341:G343">F342</f>
        <v>0</v>
      </c>
      <c r="G341" s="51">
        <f t="shared" si="29"/>
        <v>0</v>
      </c>
    </row>
    <row r="342" spans="1:7" s="102" customFormat="1" ht="17.25" customHeight="1" hidden="1">
      <c r="A342" s="106" t="s">
        <v>383</v>
      </c>
      <c r="B342" s="53"/>
      <c r="C342" s="53"/>
      <c r="D342" s="49">
        <v>7951000</v>
      </c>
      <c r="E342" s="53"/>
      <c r="F342" s="50">
        <f t="shared" si="29"/>
        <v>0</v>
      </c>
      <c r="G342" s="51">
        <f t="shared" si="29"/>
        <v>0</v>
      </c>
    </row>
    <row r="343" spans="1:7" s="102" customFormat="1" ht="17.25" customHeight="1" hidden="1">
      <c r="A343" s="106" t="s">
        <v>384</v>
      </c>
      <c r="B343" s="53"/>
      <c r="C343" s="53"/>
      <c r="D343" s="49">
        <v>7951001</v>
      </c>
      <c r="E343" s="53"/>
      <c r="F343" s="50">
        <f t="shared" si="29"/>
        <v>0</v>
      </c>
      <c r="G343" s="51">
        <f t="shared" si="29"/>
        <v>0</v>
      </c>
    </row>
    <row r="344" spans="1:7" s="102" customFormat="1" ht="17.25" customHeight="1" hidden="1">
      <c r="A344" s="103" t="s">
        <v>382</v>
      </c>
      <c r="B344" s="53"/>
      <c r="C344" s="53"/>
      <c r="D344" s="53"/>
      <c r="E344" s="53">
        <v>447</v>
      </c>
      <c r="F344" s="50"/>
      <c r="G344" s="51"/>
    </row>
    <row r="345" spans="1:7" s="102" customFormat="1" ht="15.75">
      <c r="A345" s="101" t="s">
        <v>27</v>
      </c>
      <c r="B345" s="44"/>
      <c r="C345" s="44" t="s">
        <v>220</v>
      </c>
      <c r="D345" s="44"/>
      <c r="E345" s="44"/>
      <c r="F345" s="45">
        <f>F346+F349+F352</f>
        <v>4218000</v>
      </c>
      <c r="G345" s="46">
        <f>G346+G349+G352</f>
        <v>3718000</v>
      </c>
    </row>
    <row r="346" spans="1:7" s="102" customFormat="1" ht="31.5" customHeight="1">
      <c r="A346" s="106" t="s">
        <v>86</v>
      </c>
      <c r="B346" s="49"/>
      <c r="C346" s="49"/>
      <c r="D346" s="49" t="s">
        <v>87</v>
      </c>
      <c r="E346" s="49"/>
      <c r="F346" s="50">
        <f>F347</f>
        <v>1403000</v>
      </c>
      <c r="G346" s="51">
        <f>G347</f>
        <v>1403000</v>
      </c>
    </row>
    <row r="347" spans="1:7" s="102" customFormat="1" ht="15.75">
      <c r="A347" s="106" t="s">
        <v>92</v>
      </c>
      <c r="B347" s="49"/>
      <c r="C347" s="49"/>
      <c r="D347" s="49" t="s">
        <v>93</v>
      </c>
      <c r="E347" s="49"/>
      <c r="F347" s="50">
        <f>F348</f>
        <v>1403000</v>
      </c>
      <c r="G347" s="51">
        <f>G348</f>
        <v>1403000</v>
      </c>
    </row>
    <row r="348" spans="1:7" s="102" customFormat="1" ht="15.75">
      <c r="A348" s="103" t="s">
        <v>90</v>
      </c>
      <c r="B348" s="53"/>
      <c r="C348" s="53"/>
      <c r="D348" s="53"/>
      <c r="E348" s="53">
        <v>500</v>
      </c>
      <c r="F348" s="50">
        <v>1403000</v>
      </c>
      <c r="G348" s="51">
        <v>1403000</v>
      </c>
    </row>
    <row r="349" spans="1:7" s="102" customFormat="1" ht="47.25" customHeight="1">
      <c r="A349" s="106" t="s">
        <v>85</v>
      </c>
      <c r="B349" s="49"/>
      <c r="C349" s="49"/>
      <c r="D349" s="49">
        <v>4520000</v>
      </c>
      <c r="E349" s="49"/>
      <c r="F349" s="50">
        <f>F350</f>
        <v>2800000</v>
      </c>
      <c r="G349" s="51">
        <f>G350</f>
        <v>2300000</v>
      </c>
    </row>
    <row r="350" spans="1:7" s="102" customFormat="1" ht="15.75">
      <c r="A350" s="106" t="s">
        <v>83</v>
      </c>
      <c r="B350" s="49"/>
      <c r="C350" s="49"/>
      <c r="D350" s="49">
        <v>4529900</v>
      </c>
      <c r="E350" s="49"/>
      <c r="F350" s="50">
        <f>F351</f>
        <v>2800000</v>
      </c>
      <c r="G350" s="51">
        <f>G351</f>
        <v>2300000</v>
      </c>
    </row>
    <row r="351" spans="1:7" s="102" customFormat="1" ht="15.75">
      <c r="A351" s="103" t="s">
        <v>80</v>
      </c>
      <c r="B351" s="53"/>
      <c r="C351" s="53"/>
      <c r="D351" s="53"/>
      <c r="E351" s="53" t="s">
        <v>97</v>
      </c>
      <c r="F351" s="50">
        <v>2800000</v>
      </c>
      <c r="G351" s="51">
        <v>2300000</v>
      </c>
    </row>
    <row r="352" spans="1:7" s="102" customFormat="1" ht="15.75">
      <c r="A352" s="103" t="s">
        <v>231</v>
      </c>
      <c r="B352" s="53"/>
      <c r="C352" s="53"/>
      <c r="D352" s="53">
        <v>5220000</v>
      </c>
      <c r="E352" s="53"/>
      <c r="F352" s="50">
        <f>F353+F355+F357</f>
        <v>15000</v>
      </c>
      <c r="G352" s="51">
        <f>G353+G355+G357</f>
        <v>15000</v>
      </c>
    </row>
    <row r="353" spans="1:7" s="102" customFormat="1" ht="15.75" hidden="1">
      <c r="A353" s="103" t="s">
        <v>385</v>
      </c>
      <c r="B353" s="53"/>
      <c r="C353" s="53"/>
      <c r="D353" s="53">
        <v>5221200</v>
      </c>
      <c r="E353" s="53"/>
      <c r="F353" s="50">
        <f>F354</f>
        <v>0</v>
      </c>
      <c r="G353" s="51">
        <f>G354</f>
        <v>0</v>
      </c>
    </row>
    <row r="354" spans="1:7" s="102" customFormat="1" ht="15.75" hidden="1">
      <c r="A354" s="103" t="s">
        <v>229</v>
      </c>
      <c r="B354" s="53"/>
      <c r="C354" s="53"/>
      <c r="D354" s="53"/>
      <c r="E354" s="53" t="s">
        <v>227</v>
      </c>
      <c r="F354" s="50"/>
      <c r="G354" s="51"/>
    </row>
    <row r="355" spans="1:7" s="102" customFormat="1" ht="13.5" customHeight="1" hidden="1">
      <c r="A355" s="103" t="s">
        <v>386</v>
      </c>
      <c r="B355" s="53"/>
      <c r="C355" s="53"/>
      <c r="D355" s="53">
        <v>5222100</v>
      </c>
      <c r="E355" s="53"/>
      <c r="F355" s="50">
        <f>F356</f>
        <v>0</v>
      </c>
      <c r="G355" s="51">
        <f>G356</f>
        <v>0</v>
      </c>
    </row>
    <row r="356" spans="1:7" s="102" customFormat="1" ht="15.75" hidden="1">
      <c r="A356" s="103" t="s">
        <v>229</v>
      </c>
      <c r="B356" s="53"/>
      <c r="C356" s="53"/>
      <c r="D356" s="53"/>
      <c r="E356" s="53" t="s">
        <v>227</v>
      </c>
      <c r="F356" s="50"/>
      <c r="G356" s="51"/>
    </row>
    <row r="357" spans="1:7" s="102" customFormat="1" ht="36.75" customHeight="1">
      <c r="A357" s="85" t="s">
        <v>387</v>
      </c>
      <c r="B357" s="49"/>
      <c r="C357" s="49"/>
      <c r="D357" s="49" t="s">
        <v>388</v>
      </c>
      <c r="E357" s="53"/>
      <c r="F357" s="50">
        <f>F358</f>
        <v>15000</v>
      </c>
      <c r="G357" s="51">
        <f>G358</f>
        <v>15000</v>
      </c>
    </row>
    <row r="358" spans="1:7" s="102" customFormat="1" ht="15.75">
      <c r="A358" s="103" t="s">
        <v>229</v>
      </c>
      <c r="B358" s="53"/>
      <c r="C358" s="53"/>
      <c r="D358" s="53"/>
      <c r="E358" s="53" t="s">
        <v>227</v>
      </c>
      <c r="F358" s="50">
        <v>15000</v>
      </c>
      <c r="G358" s="51">
        <v>15000</v>
      </c>
    </row>
    <row r="359" spans="1:7" s="102" customFormat="1" ht="15.75">
      <c r="A359" s="101" t="s">
        <v>38</v>
      </c>
      <c r="B359" s="44"/>
      <c r="C359" s="44">
        <v>1003</v>
      </c>
      <c r="D359" s="44"/>
      <c r="E359" s="44"/>
      <c r="F359" s="45">
        <f aca="true" t="shared" si="30" ref="F359:G361">F360</f>
        <v>2300000</v>
      </c>
      <c r="G359" s="46">
        <f t="shared" si="30"/>
        <v>2421900</v>
      </c>
    </row>
    <row r="360" spans="1:7" s="102" customFormat="1" ht="15.75">
      <c r="A360" s="106" t="s">
        <v>152</v>
      </c>
      <c r="B360" s="49"/>
      <c r="C360" s="49"/>
      <c r="D360" s="49">
        <v>5050000</v>
      </c>
      <c r="E360" s="49"/>
      <c r="F360" s="50">
        <f t="shared" si="30"/>
        <v>2300000</v>
      </c>
      <c r="G360" s="51">
        <f t="shared" si="30"/>
        <v>2421900</v>
      </c>
    </row>
    <row r="361" spans="1:7" s="102" customFormat="1" ht="46.5" customHeight="1">
      <c r="A361" s="85" t="s">
        <v>389</v>
      </c>
      <c r="B361" s="49"/>
      <c r="C361" s="49"/>
      <c r="D361" s="49" t="s">
        <v>390</v>
      </c>
      <c r="E361" s="49"/>
      <c r="F361" s="50">
        <f t="shared" si="30"/>
        <v>2300000</v>
      </c>
      <c r="G361" s="51">
        <f t="shared" si="30"/>
        <v>2421900</v>
      </c>
    </row>
    <row r="362" spans="1:7" s="102" customFormat="1" ht="15.75">
      <c r="A362" s="103" t="s">
        <v>156</v>
      </c>
      <c r="B362" s="53"/>
      <c r="C362" s="53"/>
      <c r="D362" s="53"/>
      <c r="E362" s="53" t="s">
        <v>157</v>
      </c>
      <c r="F362" s="50">
        <v>2300000</v>
      </c>
      <c r="G362" s="51">
        <v>2421900</v>
      </c>
    </row>
    <row r="363" spans="1:7" s="102" customFormat="1" ht="15.75">
      <c r="A363" s="101" t="s">
        <v>39</v>
      </c>
      <c r="B363" s="44"/>
      <c r="C363" s="44">
        <v>1004</v>
      </c>
      <c r="D363" s="44"/>
      <c r="E363" s="44"/>
      <c r="F363" s="45">
        <f>F364+F367+F369+F383</f>
        <v>5070975</v>
      </c>
      <c r="G363" s="46">
        <f>G364+G367+G369+G383</f>
        <v>5074975</v>
      </c>
    </row>
    <row r="364" spans="1:7" s="102" customFormat="1" ht="15.75">
      <c r="A364" s="106" t="s">
        <v>152</v>
      </c>
      <c r="B364" s="49"/>
      <c r="C364" s="49"/>
      <c r="D364" s="49">
        <v>5050000</v>
      </c>
      <c r="E364" s="49"/>
      <c r="F364" s="50">
        <f>F365</f>
        <v>110000</v>
      </c>
      <c r="G364" s="51">
        <f>G365</f>
        <v>110000</v>
      </c>
    </row>
    <row r="365" spans="1:7" s="102" customFormat="1" ht="29.25" customHeight="1">
      <c r="A365" s="106" t="s">
        <v>391</v>
      </c>
      <c r="B365" s="49"/>
      <c r="C365" s="49"/>
      <c r="D365" s="49">
        <v>5050502</v>
      </c>
      <c r="E365" s="49"/>
      <c r="F365" s="50">
        <f>F366</f>
        <v>110000</v>
      </c>
      <c r="G365" s="51">
        <f>G366</f>
        <v>110000</v>
      </c>
    </row>
    <row r="366" spans="1:7" s="102" customFormat="1" ht="15.75">
      <c r="A366" s="103" t="s">
        <v>156</v>
      </c>
      <c r="B366" s="53"/>
      <c r="C366" s="53"/>
      <c r="D366" s="53"/>
      <c r="E366" s="53" t="s">
        <v>157</v>
      </c>
      <c r="F366" s="50">
        <v>110000</v>
      </c>
      <c r="G366" s="51">
        <v>110000</v>
      </c>
    </row>
    <row r="367" spans="1:7" s="102" customFormat="1" ht="15.75">
      <c r="A367" s="106" t="s">
        <v>154</v>
      </c>
      <c r="B367" s="49"/>
      <c r="C367" s="49"/>
      <c r="D367" s="49">
        <v>5140100</v>
      </c>
      <c r="E367" s="49"/>
      <c r="F367" s="50">
        <f>F368</f>
        <v>442975</v>
      </c>
      <c r="G367" s="51">
        <f>G368</f>
        <v>442975</v>
      </c>
    </row>
    <row r="368" spans="1:7" s="102" customFormat="1" ht="15.75">
      <c r="A368" s="103" t="s">
        <v>173</v>
      </c>
      <c r="B368" s="53"/>
      <c r="C368" s="53"/>
      <c r="D368" s="53"/>
      <c r="E368" s="53" t="s">
        <v>174</v>
      </c>
      <c r="F368" s="50">
        <v>442975</v>
      </c>
      <c r="G368" s="51">
        <v>442975</v>
      </c>
    </row>
    <row r="369" spans="1:7" s="102" customFormat="1" ht="15.75">
      <c r="A369" s="106" t="s">
        <v>84</v>
      </c>
      <c r="B369" s="49"/>
      <c r="C369" s="49"/>
      <c r="D369" s="49">
        <v>5200000</v>
      </c>
      <c r="E369" s="49"/>
      <c r="F369" s="50">
        <f>F370+F372+F379+F381</f>
        <v>4512000</v>
      </c>
      <c r="G369" s="51">
        <f>G370+G372+G379+G381</f>
        <v>4516000</v>
      </c>
    </row>
    <row r="370" spans="1:7" s="102" customFormat="1" ht="45.75" customHeight="1">
      <c r="A370" s="106" t="s">
        <v>214</v>
      </c>
      <c r="B370" s="49"/>
      <c r="C370" s="49"/>
      <c r="D370" s="49">
        <v>5201000</v>
      </c>
      <c r="E370" s="49"/>
      <c r="F370" s="50">
        <f>F371</f>
        <v>284000</v>
      </c>
      <c r="G370" s="51">
        <f>G371</f>
        <v>288000</v>
      </c>
    </row>
    <row r="371" spans="1:7" s="102" customFormat="1" ht="15.75">
      <c r="A371" s="103" t="s">
        <v>156</v>
      </c>
      <c r="B371" s="53"/>
      <c r="C371" s="53"/>
      <c r="D371" s="53"/>
      <c r="E371" s="53" t="s">
        <v>157</v>
      </c>
      <c r="F371" s="50">
        <v>284000</v>
      </c>
      <c r="G371" s="51">
        <v>288000</v>
      </c>
    </row>
    <row r="372" spans="1:7" s="102" customFormat="1" ht="14.25" customHeight="1">
      <c r="A372" s="106" t="s">
        <v>215</v>
      </c>
      <c r="B372" s="49"/>
      <c r="C372" s="49"/>
      <c r="D372" s="49">
        <v>5201300</v>
      </c>
      <c r="E372" s="49"/>
      <c r="F372" s="50">
        <f>F373+F375+F377</f>
        <v>4228000</v>
      </c>
      <c r="G372" s="51">
        <f>G373+G375+G377</f>
        <v>4228000</v>
      </c>
    </row>
    <row r="373" spans="1:7" s="102" customFormat="1" ht="15" customHeight="1">
      <c r="A373" s="106" t="s">
        <v>216</v>
      </c>
      <c r="B373" s="49"/>
      <c r="C373" s="49"/>
      <c r="D373" s="49">
        <v>5201311</v>
      </c>
      <c r="E373" s="49"/>
      <c r="F373" s="50">
        <f>F374</f>
        <v>880000</v>
      </c>
      <c r="G373" s="51">
        <f>G374</f>
        <v>880000</v>
      </c>
    </row>
    <row r="374" spans="1:7" s="102" customFormat="1" ht="15.75">
      <c r="A374" s="103" t="s">
        <v>156</v>
      </c>
      <c r="B374" s="53"/>
      <c r="C374" s="53"/>
      <c r="D374" s="53"/>
      <c r="E374" s="53" t="s">
        <v>157</v>
      </c>
      <c r="F374" s="50">
        <v>880000</v>
      </c>
      <c r="G374" s="51">
        <v>880000</v>
      </c>
    </row>
    <row r="375" spans="1:7" s="102" customFormat="1" ht="15.75">
      <c r="A375" s="106" t="s">
        <v>217</v>
      </c>
      <c r="B375" s="49"/>
      <c r="C375" s="49"/>
      <c r="D375" s="49">
        <v>5201312</v>
      </c>
      <c r="E375" s="49"/>
      <c r="F375" s="50">
        <f>F376</f>
        <v>1248000</v>
      </c>
      <c r="G375" s="51">
        <f>G376</f>
        <v>1248000</v>
      </c>
    </row>
    <row r="376" spans="1:7" s="102" customFormat="1" ht="15.75">
      <c r="A376" s="103" t="s">
        <v>100</v>
      </c>
      <c r="B376" s="53"/>
      <c r="C376" s="53"/>
      <c r="D376" s="53"/>
      <c r="E376" s="53">
        <v>500</v>
      </c>
      <c r="F376" s="50">
        <v>1248000</v>
      </c>
      <c r="G376" s="51">
        <v>1248000</v>
      </c>
    </row>
    <row r="377" spans="1:7" s="102" customFormat="1" ht="14.25" customHeight="1">
      <c r="A377" s="106" t="s">
        <v>218</v>
      </c>
      <c r="B377" s="49"/>
      <c r="C377" s="49"/>
      <c r="D377" s="49">
        <v>5201320</v>
      </c>
      <c r="E377" s="49"/>
      <c r="F377" s="50">
        <f>F378</f>
        <v>2100000</v>
      </c>
      <c r="G377" s="51">
        <f>G378</f>
        <v>2100000</v>
      </c>
    </row>
    <row r="378" spans="1:7" s="102" customFormat="1" ht="15.75">
      <c r="A378" s="103" t="s">
        <v>156</v>
      </c>
      <c r="B378" s="53"/>
      <c r="C378" s="53"/>
      <c r="D378" s="53"/>
      <c r="E378" s="53" t="s">
        <v>157</v>
      </c>
      <c r="F378" s="50">
        <v>2100000</v>
      </c>
      <c r="G378" s="51">
        <v>2100000</v>
      </c>
    </row>
    <row r="379" spans="1:7" s="102" customFormat="1" ht="15.75" hidden="1">
      <c r="A379" s="106" t="s">
        <v>238</v>
      </c>
      <c r="B379" s="53"/>
      <c r="C379" s="53"/>
      <c r="D379" s="49">
        <v>5203011</v>
      </c>
      <c r="E379" s="53"/>
      <c r="F379" s="50">
        <f>F380</f>
        <v>0</v>
      </c>
      <c r="G379" s="51">
        <f>G380</f>
        <v>0</v>
      </c>
    </row>
    <row r="380" spans="1:7" s="102" customFormat="1" ht="15.75" hidden="1">
      <c r="A380" s="103" t="s">
        <v>156</v>
      </c>
      <c r="B380" s="53"/>
      <c r="C380" s="53"/>
      <c r="D380" s="53"/>
      <c r="E380" s="53" t="s">
        <v>157</v>
      </c>
      <c r="F380" s="50"/>
      <c r="G380" s="51"/>
    </row>
    <row r="381" spans="1:7" s="102" customFormat="1" ht="15.75" hidden="1">
      <c r="A381" s="106" t="s">
        <v>239</v>
      </c>
      <c r="B381" s="53"/>
      <c r="C381" s="53"/>
      <c r="D381" s="49">
        <v>5203012</v>
      </c>
      <c r="E381" s="53"/>
      <c r="F381" s="50">
        <f>F382</f>
        <v>0</v>
      </c>
      <c r="G381" s="51">
        <f>G382</f>
        <v>0</v>
      </c>
    </row>
    <row r="382" spans="1:7" s="102" customFormat="1" ht="15.75" hidden="1">
      <c r="A382" s="103" t="s">
        <v>90</v>
      </c>
      <c r="B382" s="53"/>
      <c r="C382" s="53"/>
      <c r="D382" s="53"/>
      <c r="E382" s="53">
        <v>500</v>
      </c>
      <c r="F382" s="50"/>
      <c r="G382" s="51"/>
    </row>
    <row r="383" spans="1:7" s="102" customFormat="1" ht="15.75">
      <c r="A383" s="106" t="s">
        <v>118</v>
      </c>
      <c r="B383" s="49"/>
      <c r="C383" s="49"/>
      <c r="D383" s="49">
        <v>5220000</v>
      </c>
      <c r="E383" s="49"/>
      <c r="F383" s="50">
        <f>F384+F386</f>
        <v>6000</v>
      </c>
      <c r="G383" s="51">
        <f>G384+G386</f>
        <v>6000</v>
      </c>
    </row>
    <row r="384" spans="1:7" s="102" customFormat="1" ht="15.75" hidden="1">
      <c r="A384" s="106" t="s">
        <v>392</v>
      </c>
      <c r="B384" s="49"/>
      <c r="C384" s="49"/>
      <c r="D384" s="49">
        <v>5223500</v>
      </c>
      <c r="E384" s="49"/>
      <c r="F384" s="50">
        <f>F385</f>
        <v>0</v>
      </c>
      <c r="G384" s="51">
        <f>G385</f>
        <v>0</v>
      </c>
    </row>
    <row r="385" spans="1:7" s="102" customFormat="1" ht="15.75" hidden="1">
      <c r="A385" s="103" t="s">
        <v>154</v>
      </c>
      <c r="B385" s="53"/>
      <c r="C385" s="53"/>
      <c r="D385" s="53"/>
      <c r="E385" s="53" t="s">
        <v>159</v>
      </c>
      <c r="F385" s="50"/>
      <c r="G385" s="51"/>
    </row>
    <row r="386" spans="1:7" s="102" customFormat="1" ht="15.75">
      <c r="A386" s="103" t="s">
        <v>228</v>
      </c>
      <c r="B386" s="53"/>
      <c r="C386" s="53"/>
      <c r="D386" s="53">
        <v>5221300</v>
      </c>
      <c r="E386" s="53"/>
      <c r="F386" s="50">
        <f>F387+F389</f>
        <v>6000</v>
      </c>
      <c r="G386" s="51">
        <f>G387+G389</f>
        <v>6000</v>
      </c>
    </row>
    <row r="387" spans="1:7" s="102" customFormat="1" ht="15.75" customHeight="1" hidden="1">
      <c r="A387" s="103" t="s">
        <v>232</v>
      </c>
      <c r="B387" s="53"/>
      <c r="C387" s="53"/>
      <c r="D387" s="53">
        <v>5221302</v>
      </c>
      <c r="E387" s="53"/>
      <c r="F387" s="50">
        <f>F388</f>
        <v>0</v>
      </c>
      <c r="G387" s="51">
        <f>G388</f>
        <v>0</v>
      </c>
    </row>
    <row r="388" spans="1:7" s="102" customFormat="1" ht="15.75" hidden="1">
      <c r="A388" s="103" t="s">
        <v>154</v>
      </c>
      <c r="B388" s="53"/>
      <c r="C388" s="53"/>
      <c r="D388" s="53"/>
      <c r="E388" s="53" t="s">
        <v>159</v>
      </c>
      <c r="F388" s="50"/>
      <c r="G388" s="51"/>
    </row>
    <row r="389" spans="1:7" ht="31.5">
      <c r="A389" s="85" t="s">
        <v>358</v>
      </c>
      <c r="B389" s="5"/>
      <c r="C389" s="53"/>
      <c r="D389" s="49" t="s">
        <v>359</v>
      </c>
      <c r="E389" s="53"/>
      <c r="F389" s="57">
        <f>F390</f>
        <v>6000</v>
      </c>
      <c r="G389" s="58">
        <f>G390</f>
        <v>6000</v>
      </c>
    </row>
    <row r="390" spans="1:7" ht="16.5" thickBot="1">
      <c r="A390" s="68" t="s">
        <v>154</v>
      </c>
      <c r="B390" s="69"/>
      <c r="C390" s="70"/>
      <c r="D390" s="70"/>
      <c r="E390" s="70" t="s">
        <v>159</v>
      </c>
      <c r="F390" s="109">
        <v>6000</v>
      </c>
      <c r="G390" s="110">
        <v>6000</v>
      </c>
    </row>
    <row r="391" spans="1:7" s="117" customFormat="1" ht="18.75">
      <c r="A391" s="133" t="s">
        <v>41</v>
      </c>
      <c r="B391" s="134"/>
      <c r="C391" s="134"/>
      <c r="D391" s="134"/>
      <c r="E391" s="135"/>
      <c r="F391" s="115">
        <f>F8+F200+F262+F302+F315</f>
        <v>290659443</v>
      </c>
      <c r="G391" s="116">
        <f>G8+G200+G262+G302+G315</f>
        <v>281997575</v>
      </c>
    </row>
    <row r="392" spans="1:7" s="120" customFormat="1" ht="15">
      <c r="A392" s="136" t="s">
        <v>221</v>
      </c>
      <c r="B392" s="137"/>
      <c r="C392" s="137"/>
      <c r="D392" s="137"/>
      <c r="E392" s="138"/>
      <c r="F392" s="118">
        <v>8955000</v>
      </c>
      <c r="G392" s="119">
        <v>17845000</v>
      </c>
    </row>
    <row r="393" spans="1:7" s="111" customFormat="1" ht="18.75">
      <c r="A393" s="139" t="s">
        <v>219</v>
      </c>
      <c r="B393" s="140"/>
      <c r="C393" s="140"/>
      <c r="D393" s="140"/>
      <c r="E393" s="141"/>
      <c r="F393" s="121">
        <f>F391+F392</f>
        <v>299614443</v>
      </c>
      <c r="G393" s="122">
        <f>G391+G392</f>
        <v>299842575</v>
      </c>
    </row>
    <row r="394" spans="1:7" s="102" customFormat="1" ht="20.25" customHeight="1" thickBot="1">
      <c r="A394" s="142" t="s">
        <v>222</v>
      </c>
      <c r="B394" s="143"/>
      <c r="C394" s="143"/>
      <c r="D394" s="143"/>
      <c r="E394" s="144"/>
      <c r="F394" s="123">
        <v>7606800</v>
      </c>
      <c r="G394" s="124">
        <v>7765700</v>
      </c>
    </row>
    <row r="395" spans="1:7" s="111" customFormat="1" ht="19.5" customHeight="1" thickBot="1">
      <c r="A395" s="130" t="s">
        <v>223</v>
      </c>
      <c r="B395" s="131"/>
      <c r="C395" s="131"/>
      <c r="D395" s="131"/>
      <c r="E395" s="132"/>
      <c r="F395" s="125">
        <f>F393+F394</f>
        <v>307221243</v>
      </c>
      <c r="G395" s="126">
        <f>G393+G394</f>
        <v>307608275</v>
      </c>
    </row>
    <row r="396" spans="1:7" ht="12.75">
      <c r="A396" s="9"/>
      <c r="B396" s="18"/>
      <c r="C396" s="18"/>
      <c r="D396" s="18"/>
      <c r="E396" s="19"/>
      <c r="F396" s="127"/>
      <c r="G396" s="9"/>
    </row>
    <row r="397" ht="15.75">
      <c r="B397" s="28"/>
    </row>
    <row r="398" ht="15.75">
      <c r="B398" s="28"/>
    </row>
    <row r="399" ht="15.75">
      <c r="B399" s="28"/>
    </row>
    <row r="400" ht="15.75">
      <c r="B400" s="28"/>
    </row>
    <row r="401" ht="15.75">
      <c r="B401" s="28"/>
    </row>
    <row r="402" ht="15.75">
      <c r="B402" s="28"/>
    </row>
    <row r="403" ht="15.75">
      <c r="B403" s="28"/>
    </row>
    <row r="404" ht="15.75">
      <c r="B404" s="28"/>
    </row>
    <row r="405" ht="15.75">
      <c r="B405" s="28"/>
    </row>
    <row r="406" ht="15.75">
      <c r="B406" s="28"/>
    </row>
    <row r="407" ht="15.75">
      <c r="B407" s="28"/>
    </row>
    <row r="408" ht="15.75">
      <c r="B408" s="28"/>
    </row>
    <row r="409" ht="15.75">
      <c r="B409" s="28"/>
    </row>
    <row r="410" ht="15.75">
      <c r="B410" s="28"/>
    </row>
    <row r="411" ht="15.75">
      <c r="B411" s="28"/>
    </row>
    <row r="412" ht="15.75">
      <c r="B412" s="28"/>
    </row>
    <row r="413" ht="15.75">
      <c r="B413" s="28"/>
    </row>
    <row r="414" ht="15.75">
      <c r="B414" s="28"/>
    </row>
    <row r="415" ht="15.75">
      <c r="B415" s="28"/>
    </row>
    <row r="416" ht="15.75">
      <c r="B416" s="28"/>
    </row>
    <row r="417" ht="15.75">
      <c r="B417" s="28"/>
    </row>
    <row r="418" ht="15.75">
      <c r="B418" s="28"/>
    </row>
    <row r="419" ht="15.75">
      <c r="B419" s="28"/>
    </row>
    <row r="420" ht="15.75">
      <c r="B420" s="28"/>
    </row>
    <row r="421" ht="15.75">
      <c r="B421" s="28"/>
    </row>
    <row r="422" ht="15.75">
      <c r="B422" s="28"/>
    </row>
    <row r="423" ht="15.75">
      <c r="B423" s="28"/>
    </row>
    <row r="424" ht="15.75">
      <c r="B424" s="28"/>
    </row>
    <row r="425" ht="15.75">
      <c r="B425" s="28"/>
    </row>
    <row r="426" ht="15.75">
      <c r="B426" s="28"/>
    </row>
    <row r="427" ht="15.75">
      <c r="B427" s="28"/>
    </row>
    <row r="428" ht="15.75">
      <c r="B428" s="28"/>
    </row>
    <row r="429" ht="15.75">
      <c r="B429" s="28"/>
    </row>
    <row r="430" ht="15.75">
      <c r="B430" s="28"/>
    </row>
    <row r="431" ht="15.75">
      <c r="B431" s="28"/>
    </row>
    <row r="432" ht="15.75">
      <c r="B432" s="28"/>
    </row>
    <row r="433" ht="15.75">
      <c r="B433" s="28"/>
    </row>
    <row r="434" ht="15.75">
      <c r="B434" s="28"/>
    </row>
    <row r="435" ht="15.75">
      <c r="B435" s="28"/>
    </row>
    <row r="436" ht="15.75">
      <c r="B436" s="28"/>
    </row>
    <row r="437" ht="15.75">
      <c r="B437" s="28"/>
    </row>
    <row r="438" ht="15.75">
      <c r="B438" s="28"/>
    </row>
    <row r="439" ht="15.75">
      <c r="B439" s="28"/>
    </row>
    <row r="440" ht="15.75">
      <c r="B440" s="28"/>
    </row>
    <row r="441" ht="15.75">
      <c r="B441" s="28"/>
    </row>
    <row r="442" ht="15.75">
      <c r="B442" s="28"/>
    </row>
    <row r="443" ht="15.75">
      <c r="B443" s="28"/>
    </row>
    <row r="444" ht="15.75">
      <c r="B444" s="28"/>
    </row>
    <row r="445" ht="15.75">
      <c r="B445" s="28"/>
    </row>
    <row r="446" ht="15.75">
      <c r="B446" s="28"/>
    </row>
    <row r="447" ht="15.75">
      <c r="B447" s="28"/>
    </row>
    <row r="448" ht="15.75">
      <c r="B448" s="28"/>
    </row>
    <row r="449" ht="15.75">
      <c r="B449" s="28"/>
    </row>
    <row r="450" ht="15.75">
      <c r="B450" s="28"/>
    </row>
    <row r="451" ht="15.75">
      <c r="B451" s="28"/>
    </row>
    <row r="452" ht="15.75">
      <c r="B452" s="28"/>
    </row>
    <row r="453" ht="15.75">
      <c r="B453" s="28"/>
    </row>
    <row r="454" ht="15.75">
      <c r="B454" s="28"/>
    </row>
    <row r="455" ht="15.75">
      <c r="B455" s="28"/>
    </row>
    <row r="456" ht="15.75">
      <c r="B456" s="28"/>
    </row>
    <row r="457" ht="15.75">
      <c r="B457" s="28"/>
    </row>
    <row r="458" ht="15.75">
      <c r="B458" s="28"/>
    </row>
    <row r="459" ht="15.75">
      <c r="B459" s="28"/>
    </row>
    <row r="460" ht="15.75">
      <c r="B460" s="28"/>
    </row>
    <row r="461" ht="15.75">
      <c r="B461" s="28"/>
    </row>
    <row r="462" ht="15.75">
      <c r="B462" s="28"/>
    </row>
    <row r="463" ht="15.75">
      <c r="B463" s="28"/>
    </row>
    <row r="464" ht="15.75">
      <c r="B464" s="28"/>
    </row>
    <row r="465" ht="15.75">
      <c r="B465" s="28"/>
    </row>
    <row r="466" ht="15.75">
      <c r="B466" s="28"/>
    </row>
    <row r="467" ht="15.75">
      <c r="B467" s="28"/>
    </row>
    <row r="468" ht="15.75">
      <c r="B468" s="28"/>
    </row>
    <row r="469" ht="15.75">
      <c r="B469" s="28"/>
    </row>
    <row r="470" ht="15.75">
      <c r="B470" s="28"/>
    </row>
    <row r="471" ht="15.75">
      <c r="B471" s="28"/>
    </row>
    <row r="472" ht="15.75">
      <c r="B472" s="28"/>
    </row>
    <row r="473" ht="15.75">
      <c r="B473" s="28"/>
    </row>
    <row r="474" ht="15.75">
      <c r="B474" s="28"/>
    </row>
    <row r="475" ht="15.75">
      <c r="B475" s="28"/>
    </row>
    <row r="476" ht="15.75">
      <c r="B476" s="28"/>
    </row>
    <row r="477" ht="15.75">
      <c r="B477" s="28"/>
    </row>
    <row r="478" ht="15.75">
      <c r="B478" s="28"/>
    </row>
    <row r="479" ht="15.75">
      <c r="B479" s="28"/>
    </row>
    <row r="480" ht="15.75">
      <c r="B480" s="28"/>
    </row>
    <row r="481" ht="15.75">
      <c r="B481" s="28"/>
    </row>
    <row r="482" ht="15.75">
      <c r="B482" s="28"/>
    </row>
    <row r="483" ht="15.75">
      <c r="B483" s="28"/>
    </row>
    <row r="484" ht="15.75">
      <c r="B484" s="28"/>
    </row>
    <row r="485" ht="15.75">
      <c r="B485" s="28"/>
    </row>
    <row r="486" ht="15.75">
      <c r="B486" s="28"/>
    </row>
    <row r="487" ht="15.75">
      <c r="B487" s="28"/>
    </row>
    <row r="488" ht="15.75">
      <c r="B488" s="28"/>
    </row>
    <row r="489" ht="15.75">
      <c r="B489" s="28"/>
    </row>
    <row r="490" ht="15.75">
      <c r="B490" s="28"/>
    </row>
    <row r="491" ht="15.75">
      <c r="B491" s="28"/>
    </row>
    <row r="492" ht="15.75">
      <c r="B492" s="28"/>
    </row>
    <row r="493" ht="15.75">
      <c r="B493" s="28"/>
    </row>
    <row r="494" ht="15.75">
      <c r="B494" s="28"/>
    </row>
    <row r="495" ht="15.75">
      <c r="B495" s="28"/>
    </row>
    <row r="496" ht="15.75">
      <c r="B496" s="28"/>
    </row>
    <row r="497" ht="15.75">
      <c r="B497" s="28"/>
    </row>
    <row r="498" ht="15.75">
      <c r="B498" s="28"/>
    </row>
    <row r="499" ht="15.75">
      <c r="B499" s="28"/>
    </row>
    <row r="500" ht="15.75">
      <c r="B500" s="28"/>
    </row>
    <row r="501" ht="15.75">
      <c r="B501" s="28"/>
    </row>
    <row r="502" ht="15.75">
      <c r="B502" s="28"/>
    </row>
    <row r="503" ht="15.75">
      <c r="B503" s="28"/>
    </row>
    <row r="504" ht="15.75">
      <c r="B504" s="28"/>
    </row>
    <row r="505" ht="15.75">
      <c r="B505" s="28"/>
    </row>
    <row r="506" ht="15.75">
      <c r="B506" s="28"/>
    </row>
    <row r="507" ht="15.75">
      <c r="B507" s="28"/>
    </row>
  </sheetData>
  <mergeCells count="7">
    <mergeCell ref="A5:G5"/>
    <mergeCell ref="A6:G6"/>
    <mergeCell ref="A395:E395"/>
    <mergeCell ref="A391:E391"/>
    <mergeCell ref="A392:E392"/>
    <mergeCell ref="A393:E393"/>
    <mergeCell ref="A394:E394"/>
  </mergeCells>
  <printOptions/>
  <pageMargins left="0.51" right="0.45" top="0.22" bottom="0.17" header="0.17" footer="0.17"/>
  <pageSetup fitToHeight="7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tabSelected="1" workbookViewId="0" topLeftCell="A37">
      <selection activeCell="B44" sqref="B44"/>
    </sheetView>
  </sheetViews>
  <sheetFormatPr defaultColWidth="9.140625" defaultRowHeight="12.75"/>
  <cols>
    <col min="1" max="1" width="9.28125" style="0" customWidth="1"/>
    <col min="2" max="2" width="79.28125" style="0" customWidth="1"/>
    <col min="3" max="3" width="17.00390625" style="14" customWidth="1"/>
    <col min="4" max="4" width="16.57421875" style="14" customWidth="1"/>
  </cols>
  <sheetData>
    <row r="1" spans="2:4" ht="21" customHeight="1">
      <c r="B1" s="10"/>
      <c r="C1" s="25" t="s">
        <v>247</v>
      </c>
      <c r="D1" s="12"/>
    </row>
    <row r="2" spans="2:4" ht="15.75">
      <c r="B2" s="10"/>
      <c r="C2" s="25" t="s">
        <v>45</v>
      </c>
      <c r="D2" s="13"/>
    </row>
    <row r="3" spans="1:4" ht="15.75">
      <c r="A3" s="1"/>
      <c r="B3" s="11"/>
      <c r="C3" s="26" t="s">
        <v>276</v>
      </c>
      <c r="D3" s="13"/>
    </row>
    <row r="4" spans="1:4" ht="15.75" customHeight="1">
      <c r="A4" s="145" t="s">
        <v>248</v>
      </c>
      <c r="B4" s="145"/>
      <c r="C4" s="145"/>
      <c r="D4" s="145"/>
    </row>
    <row r="5" spans="1:4" ht="36" customHeight="1">
      <c r="A5" s="145"/>
      <c r="B5" s="145"/>
      <c r="C5" s="145"/>
      <c r="D5" s="145"/>
    </row>
    <row r="6" spans="1:4" ht="15.75">
      <c r="A6" s="2"/>
      <c r="D6" s="24" t="s">
        <v>273</v>
      </c>
    </row>
    <row r="7" spans="1:4" ht="15.75">
      <c r="A7" s="146" t="s">
        <v>0</v>
      </c>
      <c r="B7" s="146" t="s">
        <v>1</v>
      </c>
      <c r="C7" s="20" t="s">
        <v>274</v>
      </c>
      <c r="D7" s="22" t="s">
        <v>275</v>
      </c>
    </row>
    <row r="8" spans="1:4" ht="15.75">
      <c r="A8" s="146"/>
      <c r="B8" s="146"/>
      <c r="C8" s="21"/>
      <c r="D8" s="17"/>
    </row>
    <row r="9" spans="1:4" ht="15.75">
      <c r="A9" s="7" t="s">
        <v>47</v>
      </c>
      <c r="B9" s="4" t="s">
        <v>2</v>
      </c>
      <c r="C9" s="15">
        <f>SUM(C10:C16)</f>
        <v>23213768</v>
      </c>
      <c r="D9" s="17">
        <f>SUM(D10:D16)</f>
        <v>22709000</v>
      </c>
    </row>
    <row r="10" spans="1:4" ht="31.5">
      <c r="A10" s="8" t="s">
        <v>48</v>
      </c>
      <c r="B10" s="6" t="s">
        <v>3</v>
      </c>
      <c r="C10" s="16">
        <v>1156700</v>
      </c>
      <c r="D10" s="16">
        <v>1156700</v>
      </c>
    </row>
    <row r="11" spans="1:4" ht="48.75" customHeight="1">
      <c r="A11" s="8" t="s">
        <v>49</v>
      </c>
      <c r="B11" s="6" t="s">
        <v>4</v>
      </c>
      <c r="C11" s="16">
        <v>14677300</v>
      </c>
      <c r="D11" s="16">
        <v>14177300</v>
      </c>
    </row>
    <row r="12" spans="1:4" ht="15.75" hidden="1">
      <c r="A12" s="8" t="s">
        <v>234</v>
      </c>
      <c r="B12" s="6" t="s">
        <v>235</v>
      </c>
      <c r="C12" s="16"/>
      <c r="D12" s="16"/>
    </row>
    <row r="13" spans="1:4" ht="29.25" customHeight="1">
      <c r="A13" s="8" t="s">
        <v>50</v>
      </c>
      <c r="B13" s="6" t="s">
        <v>5</v>
      </c>
      <c r="C13" s="16">
        <v>3050000</v>
      </c>
      <c r="D13" s="16">
        <v>3050000</v>
      </c>
    </row>
    <row r="14" spans="1:4" ht="16.5" customHeight="1" hidden="1">
      <c r="A14" s="8" t="s">
        <v>51</v>
      </c>
      <c r="B14" s="6"/>
      <c r="C14" s="16"/>
      <c r="D14" s="16"/>
    </row>
    <row r="15" spans="1:4" ht="15.75">
      <c r="A15" s="8" t="s">
        <v>51</v>
      </c>
      <c r="B15" s="6" t="s">
        <v>8</v>
      </c>
      <c r="C15" s="16">
        <v>2000000</v>
      </c>
      <c r="D15" s="16">
        <v>2000000</v>
      </c>
    </row>
    <row r="16" spans="1:4" ht="15.75">
      <c r="A16" s="8" t="s">
        <v>249</v>
      </c>
      <c r="B16" s="6" t="s">
        <v>7</v>
      </c>
      <c r="C16" s="16">
        <v>2329768</v>
      </c>
      <c r="D16" s="16">
        <v>2325000</v>
      </c>
    </row>
    <row r="17" spans="1:4" ht="15.75">
      <c r="A17" s="7" t="s">
        <v>250</v>
      </c>
      <c r="B17" s="4" t="s">
        <v>251</v>
      </c>
      <c r="C17" s="15">
        <f>C18</f>
        <v>70000</v>
      </c>
      <c r="D17" s="15">
        <f>D18</f>
        <v>70000</v>
      </c>
    </row>
    <row r="18" spans="1:4" ht="15.75">
      <c r="A18" s="8" t="s">
        <v>252</v>
      </c>
      <c r="B18" s="6" t="s">
        <v>253</v>
      </c>
      <c r="C18" s="16">
        <v>70000</v>
      </c>
      <c r="D18" s="16">
        <v>70000</v>
      </c>
    </row>
    <row r="19" spans="1:4" ht="15.75" customHeight="1">
      <c r="A19" s="7" t="s">
        <v>52</v>
      </c>
      <c r="B19" s="4" t="s">
        <v>9</v>
      </c>
      <c r="C19" s="15">
        <f>SUM(C20:C21)</f>
        <v>595000</v>
      </c>
      <c r="D19" s="15">
        <f>SUM(D20:D21)</f>
        <v>505000</v>
      </c>
    </row>
    <row r="20" spans="1:4" ht="15.75">
      <c r="A20" s="8" t="s">
        <v>53</v>
      </c>
      <c r="B20" s="6" t="s">
        <v>10</v>
      </c>
      <c r="C20" s="16">
        <v>25000</v>
      </c>
      <c r="D20" s="16">
        <v>25000</v>
      </c>
    </row>
    <row r="21" spans="1:4" ht="31.5" customHeight="1">
      <c r="A21" s="8" t="s">
        <v>54</v>
      </c>
      <c r="B21" s="6" t="s">
        <v>11</v>
      </c>
      <c r="C21" s="16">
        <v>570000</v>
      </c>
      <c r="D21" s="16">
        <v>480000</v>
      </c>
    </row>
    <row r="22" spans="1:4" ht="15.75">
      <c r="A22" s="7" t="s">
        <v>55</v>
      </c>
      <c r="B22" s="4" t="s">
        <v>12</v>
      </c>
      <c r="C22" s="15">
        <f>SUM(C23:C27)</f>
        <v>8554000</v>
      </c>
      <c r="D22" s="15">
        <f>SUM(D23:D27)</f>
        <v>7421000</v>
      </c>
    </row>
    <row r="23" spans="1:4" ht="15.75">
      <c r="A23" s="8" t="s">
        <v>254</v>
      </c>
      <c r="B23" s="6" t="s">
        <v>255</v>
      </c>
      <c r="C23" s="16">
        <v>90000</v>
      </c>
      <c r="D23" s="16">
        <v>90000</v>
      </c>
    </row>
    <row r="24" spans="1:4" ht="15.75">
      <c r="A24" s="8" t="s">
        <v>56</v>
      </c>
      <c r="B24" s="6" t="s">
        <v>13</v>
      </c>
      <c r="C24" s="16">
        <v>400000</v>
      </c>
      <c r="D24" s="16">
        <v>100000</v>
      </c>
    </row>
    <row r="25" spans="1:4" ht="15.75">
      <c r="A25" s="8" t="s">
        <v>57</v>
      </c>
      <c r="B25" s="6" t="s">
        <v>14</v>
      </c>
      <c r="C25" s="16">
        <v>2000000</v>
      </c>
      <c r="D25" s="16">
        <v>1000000</v>
      </c>
    </row>
    <row r="26" spans="1:4" ht="15.75">
      <c r="A26" s="8" t="s">
        <v>58</v>
      </c>
      <c r="B26" s="6" t="s">
        <v>15</v>
      </c>
      <c r="C26" s="16">
        <v>5787000</v>
      </c>
      <c r="D26" s="16">
        <v>6087000</v>
      </c>
    </row>
    <row r="27" spans="1:4" ht="18" customHeight="1">
      <c r="A27" s="8" t="s">
        <v>59</v>
      </c>
      <c r="B27" s="6" t="s">
        <v>16</v>
      </c>
      <c r="C27" s="16">
        <v>277000</v>
      </c>
      <c r="D27" s="16">
        <v>144000</v>
      </c>
    </row>
    <row r="28" spans="1:4" ht="15.75">
      <c r="A28" s="7" t="s">
        <v>60</v>
      </c>
      <c r="B28" s="4" t="s">
        <v>17</v>
      </c>
      <c r="C28" s="15">
        <f>SUM(C29:C31)</f>
        <v>31955000</v>
      </c>
      <c r="D28" s="15">
        <f>SUM(D29:D31)</f>
        <v>31955000</v>
      </c>
    </row>
    <row r="29" spans="1:4" ht="15.75" hidden="1">
      <c r="A29" s="8" t="s">
        <v>61</v>
      </c>
      <c r="B29" s="6" t="s">
        <v>18</v>
      </c>
      <c r="C29" s="16"/>
      <c r="D29" s="16"/>
    </row>
    <row r="30" spans="1:4" ht="15.75">
      <c r="A30" s="8" t="s">
        <v>62</v>
      </c>
      <c r="B30" s="6" t="s">
        <v>19</v>
      </c>
      <c r="C30" s="16">
        <v>31955000</v>
      </c>
      <c r="D30" s="16">
        <v>31955000</v>
      </c>
    </row>
    <row r="31" spans="1:4" ht="18.75" customHeight="1" hidden="1">
      <c r="A31" s="8" t="s">
        <v>63</v>
      </c>
      <c r="B31" s="6" t="s">
        <v>20</v>
      </c>
      <c r="C31" s="16"/>
      <c r="D31" s="16"/>
    </row>
    <row r="32" spans="1:4" ht="15.75" hidden="1">
      <c r="A32" s="7" t="s">
        <v>64</v>
      </c>
      <c r="B32" s="4" t="s">
        <v>21</v>
      </c>
      <c r="C32" s="15">
        <f>SUM(C33)</f>
        <v>0</v>
      </c>
      <c r="D32" s="15">
        <f>SUM(D33)</f>
        <v>0</v>
      </c>
    </row>
    <row r="33" spans="1:4" ht="15.75" hidden="1">
      <c r="A33" s="8" t="s">
        <v>65</v>
      </c>
      <c r="B33" s="6" t="s">
        <v>22</v>
      </c>
      <c r="C33" s="16"/>
      <c r="D33" s="16">
        <v>0</v>
      </c>
    </row>
    <row r="34" spans="1:4" ht="15.75">
      <c r="A34" s="7" t="s">
        <v>66</v>
      </c>
      <c r="B34" s="4" t="s">
        <v>23</v>
      </c>
      <c r="C34" s="15">
        <f>SUM(C35:C38)</f>
        <v>104154095</v>
      </c>
      <c r="D34" s="15">
        <f>SUM(D35:D38)</f>
        <v>98606095</v>
      </c>
    </row>
    <row r="35" spans="1:4" ht="15.75">
      <c r="A35" s="8" t="s">
        <v>67</v>
      </c>
      <c r="B35" s="6" t="s">
        <v>24</v>
      </c>
      <c r="C35" s="16">
        <v>15204630</v>
      </c>
      <c r="D35" s="16">
        <v>13604630</v>
      </c>
    </row>
    <row r="36" spans="1:4" ht="15.75">
      <c r="A36" s="8" t="s">
        <v>68</v>
      </c>
      <c r="B36" s="6" t="s">
        <v>25</v>
      </c>
      <c r="C36" s="16">
        <v>80277765</v>
      </c>
      <c r="D36" s="16">
        <v>76788765</v>
      </c>
    </row>
    <row r="37" spans="1:4" ht="15.75">
      <c r="A37" s="8" t="s">
        <v>69</v>
      </c>
      <c r="B37" s="6" t="s">
        <v>26</v>
      </c>
      <c r="C37" s="16">
        <v>4453700</v>
      </c>
      <c r="D37" s="16">
        <v>4494700</v>
      </c>
    </row>
    <row r="38" spans="1:4" ht="15.75">
      <c r="A38" s="8" t="s">
        <v>220</v>
      </c>
      <c r="B38" s="6" t="s">
        <v>27</v>
      </c>
      <c r="C38" s="16">
        <v>4218000</v>
      </c>
      <c r="D38" s="16">
        <v>3718000</v>
      </c>
    </row>
    <row r="39" spans="1:4" ht="19.5" customHeight="1">
      <c r="A39" s="7" t="s">
        <v>70</v>
      </c>
      <c r="B39" s="4" t="s">
        <v>256</v>
      </c>
      <c r="C39" s="15">
        <f>SUM(C40:C42)</f>
        <v>5648605</v>
      </c>
      <c r="D39" s="15">
        <f>SUM(D40:D42)</f>
        <v>5201605</v>
      </c>
    </row>
    <row r="40" spans="1:4" ht="15.75">
      <c r="A40" s="8" t="s">
        <v>71</v>
      </c>
      <c r="B40" s="6" t="s">
        <v>28</v>
      </c>
      <c r="C40" s="16">
        <v>5648605</v>
      </c>
      <c r="D40" s="16">
        <v>5201605</v>
      </c>
    </row>
    <row r="41" spans="1:4" ht="15.75" hidden="1">
      <c r="A41" s="8"/>
      <c r="B41" s="6"/>
      <c r="C41" s="16"/>
      <c r="D41" s="16"/>
    </row>
    <row r="42" spans="1:4" ht="32.25" customHeight="1" hidden="1">
      <c r="A42" s="8" t="s">
        <v>236</v>
      </c>
      <c r="B42" s="6" t="s">
        <v>237</v>
      </c>
      <c r="C42" s="16">
        <v>0</v>
      </c>
      <c r="D42" s="16">
        <v>0</v>
      </c>
    </row>
    <row r="43" spans="1:4" ht="15.75" customHeight="1">
      <c r="A43" s="7" t="s">
        <v>72</v>
      </c>
      <c r="B43" s="4" t="s">
        <v>394</v>
      </c>
      <c r="C43" s="15">
        <f>SUM(C44:C49)</f>
        <v>17331000</v>
      </c>
      <c r="D43" s="15">
        <f>SUM(D44:D49)</f>
        <v>16396000</v>
      </c>
    </row>
    <row r="44" spans="1:4" ht="15.75">
      <c r="A44" s="8" t="s">
        <v>73</v>
      </c>
      <c r="B44" s="6" t="s">
        <v>30</v>
      </c>
      <c r="C44" s="16">
        <v>2447370</v>
      </c>
      <c r="D44" s="16">
        <v>2447370</v>
      </c>
    </row>
    <row r="45" spans="1:4" ht="15.75">
      <c r="A45" s="8" t="s">
        <v>74</v>
      </c>
      <c r="B45" s="6" t="s">
        <v>31</v>
      </c>
      <c r="C45" s="16">
        <v>10303200</v>
      </c>
      <c r="D45" s="16">
        <v>9908200</v>
      </c>
    </row>
    <row r="46" spans="1:4" ht="20.25" customHeight="1">
      <c r="A46" s="8" t="s">
        <v>75</v>
      </c>
      <c r="B46" s="6" t="s">
        <v>32</v>
      </c>
      <c r="C46" s="16">
        <v>255000</v>
      </c>
      <c r="D46" s="16">
        <v>255000</v>
      </c>
    </row>
    <row r="47" spans="1:4" ht="15" customHeight="1">
      <c r="A47" s="8" t="s">
        <v>76</v>
      </c>
      <c r="B47" s="6" t="s">
        <v>33</v>
      </c>
      <c r="C47" s="16">
        <v>4325430</v>
      </c>
      <c r="D47" s="16">
        <v>3785430</v>
      </c>
    </row>
    <row r="48" spans="1:4" ht="2.25" customHeight="1" hidden="1">
      <c r="A48" s="8"/>
      <c r="B48" s="6"/>
      <c r="C48" s="16"/>
      <c r="D48" s="16"/>
    </row>
    <row r="49" spans="1:4" ht="18" customHeight="1" hidden="1">
      <c r="A49" s="8"/>
      <c r="B49" s="6"/>
      <c r="C49" s="16"/>
      <c r="D49" s="16"/>
    </row>
    <row r="50" spans="1:4" ht="15.75">
      <c r="A50" s="7">
        <v>1000</v>
      </c>
      <c r="B50" s="4" t="s">
        <v>35</v>
      </c>
      <c r="C50" s="15">
        <f>SUM(C51:C55)</f>
        <v>70955975</v>
      </c>
      <c r="D50" s="15">
        <f>SUM(D51:D55)</f>
        <v>71451875</v>
      </c>
    </row>
    <row r="51" spans="1:4" ht="15.75">
      <c r="A51" s="8">
        <v>1001</v>
      </c>
      <c r="B51" s="6" t="s">
        <v>36</v>
      </c>
      <c r="C51" s="16">
        <v>1000000</v>
      </c>
      <c r="D51" s="16">
        <v>500000</v>
      </c>
    </row>
    <row r="52" spans="1:4" ht="15.75">
      <c r="A52" s="8">
        <v>1002</v>
      </c>
      <c r="B52" s="6" t="s">
        <v>37</v>
      </c>
      <c r="C52" s="16">
        <v>23100000</v>
      </c>
      <c r="D52" s="16">
        <v>23100000</v>
      </c>
    </row>
    <row r="53" spans="1:4" ht="15.75">
      <c r="A53" s="8">
        <v>1003</v>
      </c>
      <c r="B53" s="6" t="s">
        <v>38</v>
      </c>
      <c r="C53" s="16">
        <v>37866000</v>
      </c>
      <c r="D53" s="16">
        <v>38857900</v>
      </c>
    </row>
    <row r="54" spans="1:4" ht="15.75">
      <c r="A54" s="8">
        <v>1004</v>
      </c>
      <c r="B54" s="6" t="s">
        <v>39</v>
      </c>
      <c r="C54" s="16">
        <v>5070975</v>
      </c>
      <c r="D54" s="16">
        <v>5074975</v>
      </c>
    </row>
    <row r="55" spans="1:4" ht="15.75">
      <c r="A55" s="8">
        <v>1006</v>
      </c>
      <c r="B55" s="6" t="s">
        <v>40</v>
      </c>
      <c r="C55" s="16">
        <v>3919000</v>
      </c>
      <c r="D55" s="16">
        <v>3919000</v>
      </c>
    </row>
    <row r="56" spans="1:4" ht="15.75">
      <c r="A56" s="7">
        <v>1100</v>
      </c>
      <c r="B56" s="4" t="s">
        <v>34</v>
      </c>
      <c r="C56" s="15">
        <f>SUM(C57)</f>
        <v>110000</v>
      </c>
      <c r="D56" s="15">
        <f>SUM(D57)</f>
        <v>110000</v>
      </c>
    </row>
    <row r="57" spans="1:4" ht="18.75" customHeight="1">
      <c r="A57" s="8" t="s">
        <v>257</v>
      </c>
      <c r="B57" s="6" t="s">
        <v>258</v>
      </c>
      <c r="C57" s="16">
        <v>110000</v>
      </c>
      <c r="D57" s="16">
        <v>110000</v>
      </c>
    </row>
    <row r="58" spans="1:4" ht="15.75" customHeight="1" hidden="1">
      <c r="A58" s="8"/>
      <c r="B58" s="6"/>
      <c r="C58" s="16"/>
      <c r="D58" s="16"/>
    </row>
    <row r="59" spans="1:4" ht="15.75">
      <c r="A59" s="7" t="s">
        <v>259</v>
      </c>
      <c r="B59" s="4" t="s">
        <v>260</v>
      </c>
      <c r="C59" s="15">
        <f>C60</f>
        <v>1200000</v>
      </c>
      <c r="D59" s="15">
        <f>D60</f>
        <v>700000</v>
      </c>
    </row>
    <row r="60" spans="1:4" ht="15.75">
      <c r="A60" s="8" t="s">
        <v>261</v>
      </c>
      <c r="B60" s="6" t="s">
        <v>29</v>
      </c>
      <c r="C60" s="16">
        <v>1200000</v>
      </c>
      <c r="D60" s="16">
        <v>700000</v>
      </c>
    </row>
    <row r="61" spans="1:4" ht="15.75">
      <c r="A61" s="7" t="s">
        <v>262</v>
      </c>
      <c r="B61" s="4" t="s">
        <v>6</v>
      </c>
      <c r="C61" s="15">
        <f>C62</f>
        <v>20000</v>
      </c>
      <c r="D61" s="15">
        <f>D62</f>
        <v>20000</v>
      </c>
    </row>
    <row r="62" spans="1:4" ht="15.75">
      <c r="A62" s="8" t="s">
        <v>263</v>
      </c>
      <c r="B62" s="6" t="s">
        <v>264</v>
      </c>
      <c r="C62" s="16">
        <v>20000</v>
      </c>
      <c r="D62" s="16">
        <v>20000</v>
      </c>
    </row>
    <row r="63" spans="1:4" ht="31.5">
      <c r="A63" s="8" t="s">
        <v>265</v>
      </c>
      <c r="B63" s="4" t="s">
        <v>266</v>
      </c>
      <c r="C63" s="15">
        <f>C64+C65+C66</f>
        <v>26852000</v>
      </c>
      <c r="D63" s="15">
        <f>D64+D65+D66</f>
        <v>26852000</v>
      </c>
    </row>
    <row r="64" spans="1:4" ht="31.5">
      <c r="A64" s="8" t="s">
        <v>267</v>
      </c>
      <c r="B64" s="6" t="s">
        <v>268</v>
      </c>
      <c r="C64" s="16">
        <v>21150000</v>
      </c>
      <c r="D64" s="16">
        <v>21150000</v>
      </c>
    </row>
    <row r="65" spans="1:4" ht="15.75">
      <c r="A65" s="8" t="s">
        <v>269</v>
      </c>
      <c r="B65" s="6" t="s">
        <v>270</v>
      </c>
      <c r="C65" s="16">
        <v>5202000</v>
      </c>
      <c r="D65" s="16">
        <v>5202000</v>
      </c>
    </row>
    <row r="66" spans="1:4" ht="15.75">
      <c r="A66" s="8" t="s">
        <v>271</v>
      </c>
      <c r="B66" s="6" t="s">
        <v>272</v>
      </c>
      <c r="C66" s="16">
        <v>500000</v>
      </c>
      <c r="D66" s="16">
        <v>500000</v>
      </c>
    </row>
    <row r="67" spans="1:4" ht="15.75">
      <c r="A67" s="8"/>
      <c r="B67" s="4" t="s">
        <v>41</v>
      </c>
      <c r="C67" s="15">
        <f>C9+C19+C22+C28+C34+C39+C43+C50+C56+C17+C59+C61+C63</f>
        <v>290659443</v>
      </c>
      <c r="D67" s="15">
        <f>D9+D19+D22+D28+D34+D39+D43+D50+D56+D17+D59+D61+D63</f>
        <v>281997575</v>
      </c>
    </row>
    <row r="68" spans="1:4" ht="15.75">
      <c r="A68" s="8"/>
      <c r="B68" s="4" t="s">
        <v>46</v>
      </c>
      <c r="C68" s="23">
        <v>8955000</v>
      </c>
      <c r="D68" s="23">
        <v>17845000</v>
      </c>
    </row>
    <row r="69" spans="1:4" ht="31.5">
      <c r="A69" s="8"/>
      <c r="B69" s="6" t="s">
        <v>42</v>
      </c>
      <c r="C69" s="16">
        <v>7606800</v>
      </c>
      <c r="D69" s="16">
        <v>7765700</v>
      </c>
    </row>
    <row r="70" spans="1:4" ht="15.75">
      <c r="A70" s="8"/>
      <c r="B70" s="4" t="s">
        <v>43</v>
      </c>
      <c r="C70" s="15">
        <f>C67+C69+C68</f>
        <v>307221243</v>
      </c>
      <c r="D70" s="15">
        <f>D67+D69+D68</f>
        <v>307608275</v>
      </c>
    </row>
    <row r="71" spans="1:4" ht="15.75">
      <c r="A71" s="8"/>
      <c r="B71" s="6" t="s">
        <v>44</v>
      </c>
      <c r="C71" s="16">
        <v>-500000</v>
      </c>
      <c r="D71" s="16">
        <v>-500000</v>
      </c>
    </row>
  </sheetData>
  <mergeCells count="3">
    <mergeCell ref="A4:D5"/>
    <mergeCell ref="A7:A8"/>
    <mergeCell ref="B7:B8"/>
  </mergeCells>
  <printOptions/>
  <pageMargins left="0.58" right="0.44" top="0.3" bottom="0.17" header="0.19" footer="0.17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Matveeva</cp:lastModifiedBy>
  <cp:lastPrinted>2010-11-12T08:33:16Z</cp:lastPrinted>
  <dcterms:created xsi:type="dcterms:W3CDTF">1996-10-08T23:32:33Z</dcterms:created>
  <dcterms:modified xsi:type="dcterms:W3CDTF">2010-11-30T10:22:11Z</dcterms:modified>
  <cp:category/>
  <cp:version/>
  <cp:contentType/>
  <cp:contentStatus/>
</cp:coreProperties>
</file>