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9525"/>
  </bookViews>
  <sheets>
    <sheet name="Целевые статьи" sheetId="9" r:id="rId1"/>
  </sheets>
  <calcPr calcId="145621"/>
</workbook>
</file>

<file path=xl/calcChain.xml><?xml version="1.0" encoding="utf-8"?>
<calcChain xmlns="http://schemas.openxmlformats.org/spreadsheetml/2006/main">
  <c r="E134" i="9" l="1"/>
  <c r="E133" i="9" s="1"/>
  <c r="D134" i="9"/>
  <c r="D133" i="9" s="1"/>
  <c r="D12" i="9"/>
  <c r="E303" i="9" l="1"/>
  <c r="E281" i="9"/>
  <c r="D281" i="9"/>
  <c r="E280" i="9"/>
  <c r="D280" i="9"/>
  <c r="E279" i="9"/>
  <c r="D279" i="9"/>
  <c r="D176" i="9"/>
  <c r="E176" i="9"/>
  <c r="E331" i="9" l="1"/>
  <c r="E328" i="9"/>
  <c r="E326" i="9"/>
  <c r="E324" i="9"/>
  <c r="E318" i="9"/>
  <c r="E307" i="9"/>
  <c r="E301" i="9"/>
  <c r="E298" i="9"/>
  <c r="E295" i="9"/>
  <c r="E291" i="9"/>
  <c r="E288" i="9"/>
  <c r="E278" i="9"/>
  <c r="E276" i="9"/>
  <c r="E275" i="9" s="1"/>
  <c r="E273" i="9"/>
  <c r="E271" i="9"/>
  <c r="E266" i="9"/>
  <c r="E264" i="9"/>
  <c r="E259" i="9"/>
  <c r="E258" i="9" s="1"/>
  <c r="E257" i="9" s="1"/>
  <c r="E253" i="9"/>
  <c r="E251" i="9"/>
  <c r="E248" i="9"/>
  <c r="E247" i="9" s="1"/>
  <c r="E244" i="9"/>
  <c r="E242" i="9"/>
  <c r="E239" i="9"/>
  <c r="E236" i="9"/>
  <c r="E233" i="9"/>
  <c r="E229" i="9"/>
  <c r="E228" i="9" s="1"/>
  <c r="E227" i="9" s="1"/>
  <c r="E224" i="9"/>
  <c r="E220" i="9"/>
  <c r="E219" i="9" s="1"/>
  <c r="E216" i="9"/>
  <c r="E215" i="9" s="1"/>
  <c r="E213" i="9"/>
  <c r="E212" i="9" s="1"/>
  <c r="E208" i="9"/>
  <c r="E207" i="9" s="1"/>
  <c r="E206" i="9" s="1"/>
  <c r="E200" i="9"/>
  <c r="E199" i="9" s="1"/>
  <c r="E198" i="9" s="1"/>
  <c r="E194" i="9"/>
  <c r="E193" i="9" s="1"/>
  <c r="E191" i="9"/>
  <c r="E190" i="9" s="1"/>
  <c r="E186" i="9"/>
  <c r="E185" i="9" s="1"/>
  <c r="E173" i="9"/>
  <c r="E171" i="9"/>
  <c r="E169" i="9"/>
  <c r="E167" i="9"/>
  <c r="E162" i="9"/>
  <c r="E161" i="9" s="1"/>
  <c r="E159" i="9"/>
  <c r="E158" i="9" s="1"/>
  <c r="E155" i="9"/>
  <c r="E153" i="9"/>
  <c r="E150" i="9"/>
  <c r="E149" i="9" s="1"/>
  <c r="E145" i="9"/>
  <c r="E139" i="9"/>
  <c r="E131" i="9"/>
  <c r="E128" i="9"/>
  <c r="E126" i="9"/>
  <c r="E124" i="9"/>
  <c r="E122" i="9"/>
  <c r="E119" i="9"/>
  <c r="E117" i="9"/>
  <c r="E115" i="9"/>
  <c r="E112" i="9"/>
  <c r="E110" i="9"/>
  <c r="E106" i="9"/>
  <c r="E104" i="9"/>
  <c r="E101" i="9"/>
  <c r="E99" i="9"/>
  <c r="E97" i="9"/>
  <c r="E95" i="9"/>
  <c r="E91" i="9"/>
  <c r="E89" i="9"/>
  <c r="E87" i="9"/>
  <c r="E85" i="9"/>
  <c r="E81" i="9"/>
  <c r="E79" i="9"/>
  <c r="E76" i="9"/>
  <c r="E74" i="9"/>
  <c r="E71" i="9"/>
  <c r="E69" i="9"/>
  <c r="E66" i="9"/>
  <c r="E64" i="9"/>
  <c r="E62" i="9"/>
  <c r="E58" i="9"/>
  <c r="E56" i="9"/>
  <c r="E52" i="9"/>
  <c r="E49" i="9"/>
  <c r="E45" i="9"/>
  <c r="E41" i="9"/>
  <c r="E39" i="9"/>
  <c r="E36" i="9"/>
  <c r="E34" i="9"/>
  <c r="E32" i="9"/>
  <c r="E30" i="9"/>
  <c r="E27" i="9"/>
  <c r="E24" i="9"/>
  <c r="E21" i="9"/>
  <c r="E19" i="9"/>
  <c r="E16" i="9"/>
  <c r="E12" i="9"/>
  <c r="E10" i="9"/>
  <c r="E8" i="9"/>
  <c r="E6" i="9"/>
  <c r="E263" i="9" l="1"/>
  <c r="E262" i="9" s="1"/>
  <c r="E47" i="9"/>
  <c r="E152" i="9"/>
  <c r="E148" i="9" s="1"/>
  <c r="E61" i="9"/>
  <c r="E103" i="9"/>
  <c r="E137" i="9"/>
  <c r="E136" i="9" s="1"/>
  <c r="E250" i="9"/>
  <c r="E246" i="9" s="1"/>
  <c r="E238" i="9"/>
  <c r="E232" i="9"/>
  <c r="E211" i="9"/>
  <c r="E189" i="9"/>
  <c r="E166" i="9"/>
  <c r="E165" i="9" s="1"/>
  <c r="E157" i="9"/>
  <c r="E114" i="9"/>
  <c r="E55" i="9"/>
  <c r="E5" i="9"/>
  <c r="D326" i="9"/>
  <c r="E60" i="9" l="1"/>
  <c r="E231" i="9"/>
  <c r="E4" i="9"/>
  <c r="D331" i="9"/>
  <c r="D328" i="9"/>
  <c r="D324" i="9"/>
  <c r="D318" i="9"/>
  <c r="D291" i="9"/>
  <c r="D307" i="9"/>
  <c r="D271" i="9"/>
  <c r="D266" i="9"/>
  <c r="D264" i="9"/>
  <c r="D273" i="9"/>
  <c r="D200" i="9"/>
  <c r="D244" i="9"/>
  <c r="D155" i="9"/>
  <c r="D153" i="9"/>
  <c r="D131" i="9"/>
  <c r="D126" i="9"/>
  <c r="D117" i="9"/>
  <c r="D119" i="9"/>
  <c r="D128" i="9"/>
  <c r="D122" i="9"/>
  <c r="D41" i="9"/>
  <c r="D39" i="9"/>
  <c r="D36" i="9"/>
  <c r="D34" i="9"/>
  <c r="D19" i="9"/>
  <c r="D32" i="9"/>
  <c r="D30" i="9"/>
  <c r="D27" i="9"/>
  <c r="D16" i="9"/>
  <c r="D24" i="9"/>
  <c r="D21" i="9"/>
  <c r="D10" i="9"/>
  <c r="D8" i="9"/>
  <c r="D6" i="9"/>
  <c r="D191" i="9"/>
  <c r="D45" i="9"/>
  <c r="D263" i="9" l="1"/>
  <c r="E333" i="9"/>
  <c r="E335" i="9"/>
  <c r="D5" i="9"/>
  <c r="D124" i="9"/>
  <c r="D242" i="9"/>
  <c r="D115" i="9"/>
  <c r="D101" i="9"/>
  <c r="D99" i="9"/>
  <c r="D97" i="9"/>
  <c r="D95" i="9"/>
  <c r="D91" i="9"/>
  <c r="D89" i="9"/>
  <c r="D87" i="9"/>
  <c r="D85" i="9"/>
  <c r="D81" i="9"/>
  <c r="D79" i="9"/>
  <c r="D76" i="9"/>
  <c r="D74" i="9"/>
  <c r="D71" i="9"/>
  <c r="D69" i="9"/>
  <c r="D64" i="9"/>
  <c r="D62" i="9"/>
  <c r="D301" i="9" l="1"/>
  <c r="D298" i="9"/>
  <c r="D288" i="9"/>
  <c r="D278" i="9"/>
  <c r="D276" i="9"/>
  <c r="D295" i="9"/>
  <c r="D259" i="9"/>
  <c r="D253" i="9"/>
  <c r="D251" i="9"/>
  <c r="D248" i="9"/>
  <c r="D239" i="9"/>
  <c r="D233" i="9"/>
  <c r="D236" i="9"/>
  <c r="D229" i="9"/>
  <c r="D220" i="9"/>
  <c r="D216" i="9"/>
  <c r="D213" i="9"/>
  <c r="D208" i="9"/>
  <c r="D194" i="9"/>
  <c r="D186" i="9"/>
  <c r="D173" i="9"/>
  <c r="D171" i="9"/>
  <c r="D169" i="9"/>
  <c r="D167" i="9"/>
  <c r="D162" i="9"/>
  <c r="D159" i="9"/>
  <c r="D150" i="9"/>
  <c r="D139" i="9"/>
  <c r="D145" i="9"/>
  <c r="D106" i="9"/>
  <c r="D104" i="9"/>
  <c r="D112" i="9"/>
  <c r="D110" i="9"/>
  <c r="D66" i="9"/>
  <c r="D56" i="9"/>
  <c r="D58" i="9"/>
  <c r="D275" i="9" l="1"/>
  <c r="D103" i="9"/>
  <c r="D166" i="9"/>
  <c r="D52" i="9"/>
  <c r="D114" i="9" l="1"/>
  <c r="D61" i="9"/>
  <c r="D60" i="9" l="1"/>
  <c r="D262" i="9"/>
  <c r="D258" i="9"/>
  <c r="D257" i="9" s="1"/>
  <c r="D250" i="9"/>
  <c r="D247" i="9"/>
  <c r="D238" i="9"/>
  <c r="D232" i="9"/>
  <c r="D228" i="9"/>
  <c r="D227" i="9" s="1"/>
  <c r="D224" i="9"/>
  <c r="D219" i="9"/>
  <c r="D215" i="9"/>
  <c r="D212" i="9"/>
  <c r="D207" i="9"/>
  <c r="D206" i="9" s="1"/>
  <c r="D199" i="9"/>
  <c r="D198" i="9" s="1"/>
  <c r="D193" i="9"/>
  <c r="D190" i="9"/>
  <c r="D185" i="9"/>
  <c r="D165" i="9" s="1"/>
  <c r="D161" i="9"/>
  <c r="D158" i="9"/>
  <c r="D149" i="9"/>
  <c r="D152" i="9"/>
  <c r="D148" i="9" l="1"/>
  <c r="D231" i="9"/>
  <c r="D211" i="9"/>
  <c r="D246" i="9"/>
  <c r="D189" i="9"/>
  <c r="D157" i="9"/>
  <c r="D49" i="9"/>
  <c r="D137" i="9"/>
  <c r="D136" i="9" s="1"/>
  <c r="D55" i="9" l="1"/>
  <c r="D47" i="9"/>
  <c r="D4" i="9" l="1"/>
  <c r="D333" i="9" s="1"/>
  <c r="D335" i="9" l="1"/>
</calcChain>
</file>

<file path=xl/sharedStrings.xml><?xml version="1.0" encoding="utf-8"?>
<sst xmlns="http://schemas.openxmlformats.org/spreadsheetml/2006/main" count="552" uniqueCount="437">
  <si>
    <t>Субсидия на оборудование социально-значимых объектов сферы культуры с целью обеспечения доступности для инвалидов</t>
  </si>
  <si>
    <t>Непрограммные расходы</t>
  </si>
  <si>
    <t>02.0.0000</t>
  </si>
  <si>
    <t>02.1.0000</t>
  </si>
  <si>
    <t>02.1.5067</t>
  </si>
  <si>
    <t>02.1.5087</t>
  </si>
  <si>
    <t>02.1.5131</t>
  </si>
  <si>
    <t>02.1.7041</t>
  </si>
  <si>
    <t>02.1.7043</t>
  </si>
  <si>
    <t>02.1.7046</t>
  </si>
  <si>
    <t>02.1.7047</t>
  </si>
  <si>
    <t>02.1.7048</t>
  </si>
  <si>
    <t>02.1.7050</t>
  </si>
  <si>
    <t>02.1.7051</t>
  </si>
  <si>
    <t>02.1.7052</t>
  </si>
  <si>
    <t>02.1.7053</t>
  </si>
  <si>
    <t>02.1.7055</t>
  </si>
  <si>
    <t>02.1.7311</t>
  </si>
  <si>
    <t>02.2.0000</t>
  </si>
  <si>
    <t>03.0.0000</t>
  </si>
  <si>
    <t>03.1.0000</t>
  </si>
  <si>
    <t>03.1.5084</t>
  </si>
  <si>
    <t>03.1.5220</t>
  </si>
  <si>
    <t>03.1.5240</t>
  </si>
  <si>
    <t>03.1.5250</t>
  </si>
  <si>
    <t>03.1.5270</t>
  </si>
  <si>
    <t>03.1.7074</t>
  </si>
  <si>
    <t>03.1.7075</t>
  </si>
  <si>
    <t>03.1.7077</t>
  </si>
  <si>
    <t>03.1.7082</t>
  </si>
  <si>
    <t>03.1.7083</t>
  </si>
  <si>
    <t>03.1.7084</t>
  </si>
  <si>
    <t>03.1.7085</t>
  </si>
  <si>
    <t>03.1.7086</t>
  </si>
  <si>
    <t>03.1.7087</t>
  </si>
  <si>
    <t>03.1.7089</t>
  </si>
  <si>
    <t>03.1.7304</t>
  </si>
  <si>
    <t>03.2.0000</t>
  </si>
  <si>
    <t>03.2.5209</t>
  </si>
  <si>
    <t>03.2.7091</t>
  </si>
  <si>
    <t>03.2.7092</t>
  </si>
  <si>
    <t>03.2.7093</t>
  </si>
  <si>
    <t>03.3.0000</t>
  </si>
  <si>
    <t>03.3.5065</t>
  </si>
  <si>
    <t>03.3.7097</t>
  </si>
  <si>
    <t>03.3.7099</t>
  </si>
  <si>
    <t>03.3.7100</t>
  </si>
  <si>
    <t>03.3.7105</t>
  </si>
  <si>
    <t>03.3.7106</t>
  </si>
  <si>
    <t>04.1.0000</t>
  </si>
  <si>
    <t>04.1.7109</t>
  </si>
  <si>
    <t>04.1.7115</t>
  </si>
  <si>
    <t>04.1.7116</t>
  </si>
  <si>
    <t>04.1.7117</t>
  </si>
  <si>
    <t>04.1.7118</t>
  </si>
  <si>
    <t>08.0.0000</t>
  </si>
  <si>
    <t>08.1.0000</t>
  </si>
  <si>
    <t>08.2.0000</t>
  </si>
  <si>
    <t>10.0.0000</t>
  </si>
  <si>
    <t>10.1.0000</t>
  </si>
  <si>
    <t>10.2.0000</t>
  </si>
  <si>
    <t>11.0.0000</t>
  </si>
  <si>
    <t>11.1.0000</t>
  </si>
  <si>
    <t>11.1.5144</t>
  </si>
  <si>
    <t>11.1.7169</t>
  </si>
  <si>
    <t>11.1.7170</t>
  </si>
  <si>
    <t>11.1.7171</t>
  </si>
  <si>
    <t>13.0.0000</t>
  </si>
  <si>
    <t>13.1.0000</t>
  </si>
  <si>
    <t>13.2.0000</t>
  </si>
  <si>
    <t>13.2.7196</t>
  </si>
  <si>
    <t>13.2.7197</t>
  </si>
  <si>
    <t>14.0.0000</t>
  </si>
  <si>
    <t>14.1.0000</t>
  </si>
  <si>
    <t>15.0.0000</t>
  </si>
  <si>
    <t>15.1.0000</t>
  </si>
  <si>
    <t>21.0.0000</t>
  </si>
  <si>
    <t>21.1.0000</t>
  </si>
  <si>
    <t>21.2.0000</t>
  </si>
  <si>
    <t>21.3.0000</t>
  </si>
  <si>
    <t>21.4.0000</t>
  </si>
  <si>
    <t>23.0.0000</t>
  </si>
  <si>
    <t>23.1.0000</t>
  </si>
  <si>
    <t>24.0.0000</t>
  </si>
  <si>
    <t>24.1.0000</t>
  </si>
  <si>
    <t>24.1.7244</t>
  </si>
  <si>
    <t>24.2.0000</t>
  </si>
  <si>
    <t>25.0.0000</t>
  </si>
  <si>
    <t>25.1.0000</t>
  </si>
  <si>
    <t>25.2.0000</t>
  </si>
  <si>
    <t>30.0.0000</t>
  </si>
  <si>
    <t>30.1.0000</t>
  </si>
  <si>
    <t>36.0.0000</t>
  </si>
  <si>
    <t>36.1.0000</t>
  </si>
  <si>
    <t>36.1.7300</t>
  </si>
  <si>
    <t>50.0.5118</t>
  </si>
  <si>
    <t>50.0.5119</t>
  </si>
  <si>
    <t>50.0.8019</t>
  </si>
  <si>
    <t>50.0.8020</t>
  </si>
  <si>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</si>
  <si>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</si>
  <si>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Муниципальная  программа "Социальная поддержка населения Большесельского муниципального района"</t>
  </si>
  <si>
    <t xml:space="preserve">Муниципальная целевая программа "Доступная среда" </t>
  </si>
  <si>
    <t>Ведомственная целевая программа "Социальная поддержка населения Большесельского муниципального района"</t>
  </si>
  <si>
    <t>Муниципальная  целевая программа "Семья и дети Ярославии"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</si>
  <si>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</si>
  <si>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</si>
  <si>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целевая программа "Доступная среда в Большесельском муниципальном районе"</t>
  </si>
  <si>
    <t>Муниципальная программа "Обеспечение общественного порядка и противодействие преступности на территории в Большесельском  муниципальном районе"</t>
  </si>
  <si>
    <t>Муниципальная целевая программа "Комплексные меры противодействия злоупотреблению наркотиками и их незаконному обороту"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</si>
  <si>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</si>
  <si>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</si>
  <si>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</si>
  <si>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</si>
  <si>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 целевая программа "Энергосбережение и повышение энергоэффективности на территории Большесельского муниципального района"</t>
  </si>
  <si>
    <t>Ведомственная целевая программа "Поддержка предприятий жилищно-коммунального комплекса, оказывающих услуги по теплоснабжению"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</si>
  <si>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</si>
  <si>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</si>
  <si>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</si>
  <si>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</si>
  <si>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</si>
  <si>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</si>
  <si>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</si>
  <si>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</si>
  <si>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Ведомственная целевая программа  "Развитие архивного дела в Большесельском муниципальном районе"</t>
  </si>
  <si>
    <t>Ведомственная целевая программа  "Развитие  муниципальной службы  в  Большесельском муниципальном районе"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</si>
  <si>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муницпального района"</t>
  </si>
  <si>
    <t>02.3.7066</t>
  </si>
  <si>
    <t>08.2.7143</t>
  </si>
  <si>
    <t>11.2.0000.</t>
  </si>
  <si>
    <t>11.2.7175</t>
  </si>
  <si>
    <t>Муниципальная   программа "Развитие физической культуры и спорта в Большесельском муниципальном районе "</t>
  </si>
  <si>
    <t xml:space="preserve"> Муниципальная программа "Экономическое развитие и инновационная экономика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</si>
  <si>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</si>
  <si>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15.1.7215</t>
  </si>
  <si>
    <t>24.2.7252</t>
  </si>
  <si>
    <t>24.2.7255</t>
  </si>
  <si>
    <t>24.2.7256</t>
  </si>
  <si>
    <t>25.2.7287</t>
  </si>
  <si>
    <t>25.2.7288</t>
  </si>
  <si>
    <t>99.0.7119</t>
  </si>
  <si>
    <t>99.0.7121</t>
  </si>
  <si>
    <t>99.0.9502</t>
  </si>
  <si>
    <t>99.0.9503</t>
  </si>
  <si>
    <t>99.0.9602</t>
  </si>
  <si>
    <t>99.0.9603</t>
  </si>
  <si>
    <t>99.0.5020</t>
  </si>
  <si>
    <t>99.0.7170</t>
  </si>
  <si>
    <t>99.0.7171</t>
  </si>
  <si>
    <t>02.1.1001</t>
  </si>
  <si>
    <t>02.1.1002</t>
  </si>
  <si>
    <t>02.1.1003</t>
  </si>
  <si>
    <t>02.1.1004</t>
  </si>
  <si>
    <t>02.1.1005</t>
  </si>
  <si>
    <t>99.0.7201</t>
  </si>
  <si>
    <t>99.0.9501</t>
  </si>
  <si>
    <t>99.0.9601</t>
  </si>
  <si>
    <t>99.0.7244</t>
  </si>
  <si>
    <t>99.0.7204</t>
  </si>
  <si>
    <t>99.0.7210</t>
  </si>
  <si>
    <t>99.0.7261</t>
  </si>
  <si>
    <t>99.0.7294</t>
  </si>
  <si>
    <t>99.0.7297</t>
  </si>
  <si>
    <t>99.0.7299</t>
  </si>
  <si>
    <t>03.1.1010</t>
  </si>
  <si>
    <t>03.1.1011</t>
  </si>
  <si>
    <t>03.3.1013</t>
  </si>
  <si>
    <t>03.3.1014</t>
  </si>
  <si>
    <t>03.3.1015</t>
  </si>
  <si>
    <t>04.1.1017</t>
  </si>
  <si>
    <t>04.1.1018</t>
  </si>
  <si>
    <t>04.1.1019</t>
  </si>
  <si>
    <t>08.1.1020</t>
  </si>
  <si>
    <t>08.2.1021</t>
  </si>
  <si>
    <t>10.1.1023</t>
  </si>
  <si>
    <t>10.2.1024</t>
  </si>
  <si>
    <t>11.1.1030</t>
  </si>
  <si>
    <t>11.1.1031</t>
  </si>
  <si>
    <t>11.1.1032</t>
  </si>
  <si>
    <t>11.1.1033</t>
  </si>
  <si>
    <t>11.1.1034</t>
  </si>
  <si>
    <t>11.2.1035</t>
  </si>
  <si>
    <t>13.1.1036</t>
  </si>
  <si>
    <t>13.2.1037</t>
  </si>
  <si>
    <t>Ведомственная целевая программа  "Поддержка  средств   массовой  информации в Большесельском  муниципальном районе"</t>
  </si>
  <si>
    <t>03.1.1012</t>
  </si>
  <si>
    <t>03.3.1016</t>
  </si>
  <si>
    <t>15.1.1040</t>
  </si>
  <si>
    <t>21.1.1041</t>
  </si>
  <si>
    <t>21.2.1042</t>
  </si>
  <si>
    <t>21.3.1043</t>
  </si>
  <si>
    <t>21.4.1044</t>
  </si>
  <si>
    <t>21.4.7239</t>
  </si>
  <si>
    <t>23.1.1046</t>
  </si>
  <si>
    <t>24.1.1050</t>
  </si>
  <si>
    <t>24.1.1503</t>
  </si>
  <si>
    <t>24.2.1051</t>
  </si>
  <si>
    <t>25.1.1052</t>
  </si>
  <si>
    <t>25.2.1053</t>
  </si>
  <si>
    <t>25.2.1054</t>
  </si>
  <si>
    <t>30.1.1055</t>
  </si>
  <si>
    <t>36.1.1060</t>
  </si>
  <si>
    <t>36.1.1061</t>
  </si>
  <si>
    <t>36.1.1062</t>
  </si>
  <si>
    <t>99.0.7117</t>
  </si>
  <si>
    <t>50.0.1201</t>
  </si>
  <si>
    <t>50.0.1202</t>
  </si>
  <si>
    <t>50.0.1204</t>
  </si>
  <si>
    <t>50.0.1205</t>
  </si>
  <si>
    <t>50.0.1203</t>
  </si>
  <si>
    <t>Название</t>
  </si>
  <si>
    <t>Обеспечение деятельности дошкольных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</si>
  <si>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Обеспечение деятельности общеобразовательных 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</si>
  <si>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Обеспечение деятельности  учреждений дополнительного образования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</si>
  <si>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Реализация мероприятий , направленных на поддержку  материально-технической базы   образовательных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</si>
  <si>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предоставление за счет средств областного бюджета жилых помещений по договорам социального найма детям-сиротам, детям, оставшимся без попечения родителей, лицам из числа детей-сирот и детей, оставшихся без попечения родителей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</si>
  <si>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компенсацию расходов на содержание ребенка в дошкольной образовательной организации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</si>
  <si>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содержание ребенка в семье опекуна и приемной семье, а также вознаграждение, причитающееся приемному родителю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</si>
  <si>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Субсидия на государственную поддержку материально-технической базы образовательных учреждений Ярославской области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</si>
  <si>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Субсидия на оплату труда работников сферы образования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</si>
  <si>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государственную поддержку опеки и попечительства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</si>
  <si>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</si>
  <si>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 xml:space="preserve">Субвенция на организацию образовательного процесса в образовательных учреждениях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 </t>
  </si>
  <si>
    <t>Субвенция на обеспечение бесплатным питанием обучающихся муниципальных образовательных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</si>
  <si>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обеспечение деятельности органов опеки и попечительства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</si>
  <si>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обеспечение предоставления услуг по дошкольному образованию детей в дошкольных образовательных организациях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</si>
  <si>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 xml:space="preserve">Мероприятия, направленные на модернизацию региональных систем общего образования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
</t>
  </si>
  <si>
    <t xml:space="preserve">Расходы на выплату ежемесячного денежного вознаграждения за классное руководство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
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</si>
  <si>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 </t>
  </si>
  <si>
    <t>02.3.1009</t>
  </si>
  <si>
    <t xml:space="preserve">Проведение  мероприятий  для детей и молодежи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</si>
  <si>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Обеспечение деятельности учреждений, подведомственных учредителю в сфере 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</si>
  <si>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Межбюджетные трансферты  на реализацию мероприятий  в области молодежной политики 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</si>
  <si>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Субсидия на оказание (выполнение) муниципальными учреждениями услуг (работ) в сфере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</si>
  <si>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Субсидия на оплату труда работников сферы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 </t>
  </si>
  <si>
    <t xml:space="preserve">Реализация мероприятий по  патриотическому воспитанию граждан в рамках муниципальной целевой программы  "Патриотическое воспитание граждан Российсской Федерации на  территории  Большесельского муниципального района" муниципальной программы «Развитие образования и молодежная политика  в Большесельском муниципальном районе»  </t>
  </si>
  <si>
    <t xml:space="preserve">Субсидия на реализацию мероприятий патриотического воспитания молодежи Ярославской области  в рамках муниципальной целевой программы  "Патриотическое воспитание граждан Российсской Федерации на  территории  Большесельского муниципального района" муниципальной программы «Развитие образования и молодежная политика  в Большесельском муниципальном районе»  </t>
  </si>
  <si>
    <t>Доплаты к пенсиям муниципальных служащих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</si>
  <si>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Реализация мероприятий  ведомственной целевой программы "Социальная поддержка населения Большесельского муниципального района "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</si>
  <si>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Реализация  мероприятий направленных на поддержку общественных  организаций 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</si>
  <si>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</si>
  <si>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</si>
  <si>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</si>
  <si>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Субвенции на оплату жилищно-коммунальных услуг отдельным категориям граждан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</si>
  <si>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</si>
  <si>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</si>
  <si>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предоставление гражданам субсидий на оплату жилого помещения и коммунальных услуг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</si>
  <si>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Обеспечение мер социальной поддержки  реабилитированных лиц и лиц, признанных пострадавшими от политических репрессий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</si>
  <si>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Межбюджетные трансферты на реализацию мероприятий в рамках ведомственной целевой программы "Социальная поддержка населения Ярославской области"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</si>
  <si>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</si>
  <si>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на денежные выплаты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</si>
  <si>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</si>
  <si>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Субвенция на обеспечение деятельности органов местного самоуправления в сфере социальной защиты населения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</si>
  <si>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на оказание социальной помощи отдельным категориям граждан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</si>
  <si>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социальную поддержку отдельных категорий граждан 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</si>
  <si>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социальную поддержку отдельных категорий граждан в части ежемесячного пособия на ребенка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</si>
  <si>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Межбюджетные трансферты на реализацию мероприятий в рамках региональной программы "Социальная поддержка пожилых граждан в Ярославской области" в сфере социальной политики в рамках муниципальной целевой программы "Социальная поддержка пожилых граждан 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</si>
  <si>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Субсидия на укрепление социальной защищенности пожилых людей в рамках муниципальной целевой программы "Социальная поддержка пожилых граждан  Большесельского муниципального района" муниципальной  программы  "Социальная поддержка населения Большесельского муниципального района"
</t>
  </si>
  <si>
    <t xml:space="preserve">Субсидия на повышение социальной активности пожилых людей в части организации культурных программ в рамках муниципальной целевой программы "Социальная поддержка пожилых граждан  Большесельского муниципального района" муниципальной  программы  "Социальная поддержка населения Большесельского муниципального района"
</t>
  </si>
  <si>
    <t>Учебно-методические  кабинеты централизованные бухгалтерии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</si>
  <si>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Реализация мероприятий  подпрограммы  "Семья и дети"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</si>
  <si>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подпрограммы "Ярославские каникулы" в части оздоровления и отдыха детей 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</si>
  <si>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подпрограммы "Ярославские каникулы" в части оплаты стоимости наборов продуктов питания в лагерях с дневной формой пребывания детей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</si>
  <si>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Компенсация стоимости  санаторно-курортных путевок  лицам, нуждающимся в санаторно-курортном 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</si>
  <si>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</si>
  <si>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 оздоровление и отдых детей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</si>
  <si>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</si>
  <si>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</si>
  <si>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компенсацию стоимости санаторно-курортных путевок лицам, нуждающимся в санаторно-курортном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</si>
  <si>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мероприятий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</si>
  <si>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на оборудование социально-значимых объектов сферы культуры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</si>
  <si>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на оборудование социально-значимых объектов сферы молодежная политика 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</si>
  <si>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Межбюджетные трансферты на реализацию областной целевой программы "Доступная среда" в сфере социальной политики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</si>
  <si>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</si>
  <si>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</si>
  <si>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культуры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</si>
  <si>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молодежная политика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</si>
  <si>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Мероприятия,  направленные  на  повышение безопасности дорожного движения  в рамках муниципальной  целевой программы "Повышение безопасности дорожного движения в Большесельском муниципальном районе " 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</si>
  <si>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Обеспечение  функционирования в вечернее время спортивных залов общеобразовательных школ для занятий в них обучающихся в рамках  муниципальной целевой 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</si>
  <si>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Субсидия на обеспечение функционирования в вечернее время спортивных залов общеобразовательных школ для занятий в них обучающихся в рамках  муниципальной целевой 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</si>
  <si>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Обеспечение  деятельности учреждений по организации досуга в сфере культуры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</si>
  <si>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Обеспечение  деятельности музеев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</si>
  <si>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Обеспечение деятельности  библиотек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</si>
  <si>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Реализация мероприятий  по оснащению системы пожарной безопасности и текущему ремонту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</si>
  <si>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Проведение мероприятий  в  сфере 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</si>
  <si>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Межбюджетные трансферты на комплектование книжных фондов библиотек муниципальных образований за счет средств федерального бюджета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</si>
  <si>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проведение капитального ремонта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</si>
  <si>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оплату труда работников сферы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</si>
  <si>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оснащение системами пожарной безопасности и текущий ремонт муниципальных учреждений культуры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</si>
  <si>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Реализация мероприятий , направленных на развитие туризма и отдыха  в рамках   муниципальной целевой программы "Развитие туризма и отдыха на территории Большесельского муниципального района"    муниципальной программы "Развитие культуры и туризма в Большесельском  муниципальном районе"</t>
  </si>
  <si>
    <t xml:space="preserve"> Субсидия на реализацию муниципальных целевых программ развития туризма и отдыха в рамках   муниципальной целевой программы "Развитие туризма и отдыха на территории Большесельского муниципального района"    муниципальной программы "Развитие культуры и туризма в Большесельском  муниципальном районе"</t>
  </si>
  <si>
    <t>Мероприятия в  области физической культуры и спорта в рамках  ведомственной целевой программы  "Развитие  физической культуры и спорта в Большесельском муниципальном районе" муниципальной   программы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</si>
  <si>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</si>
  <si>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</si>
  <si>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 на  частичную компенсацию расходов , связанных с выполнением полномочий  органами местного самоуправления муниципальных образований по теплоснабжению 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</si>
  <si>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 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</si>
  <si>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Реализация программ повышения  эффективности управления и  распоряжения муниципальной собственностью в рамках ведомственной  целевой программы  "Повышение  эффективности управления и распоряжения муниципальной собственностью Большесельского муницпального района" муниципальной программы "Эффективная власть в Большесельском муниципальном районе "</t>
  </si>
  <si>
    <t>Реализация  программ развития муниципальной службы в рамках ведомственной целевой программы  "Развитие  муниципальной службы  в  Большесельском муниципальном районе" муниципальной программы "Эффективная власть в Большесельском муниципальном районе "</t>
  </si>
  <si>
    <t>Муниципальная программа "Эффективная власть в Большесельском муниципальном районе "</t>
  </si>
  <si>
    <t>Обеспечение деятельности МУ "Архив" Большесельского муниципального района"  в рамках ведомственной целевой программы  "Развитие архивного дела в Большесельском муниципальном районе" муниципальной программы "Эффективная власть в Большесельском муниципальном районе "</t>
  </si>
  <si>
    <t>Субсидия на реализацию мероприятий по созданию пунктов оказания бесплатной юридической помощи  в рамках   муниципальной целевой программы "Развитие  правой грамотности и правосознания граждан на территории Большесельского муницпального района"   муниципальной программы "Эффективная власть в Большесельском муниципальном районе "</t>
  </si>
  <si>
    <t>Поддержка  средств массовой информации в рамках ведомственной целевая программа  "Поддержка  средств   массовой  информации в Большесельском  муниципальном районе" Муниципальная программа "Информационное общество в Большесельском муниципальном районе"</t>
  </si>
  <si>
    <t>Строительство, модернизация, ремонт и содержание автомобильных дорог общего пользования, в том числе  дорог в поселениях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</si>
  <si>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</si>
  <si>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 xml:space="preserve"> Субсидия на финансирование дорожного хозяйства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</si>
  <si>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</si>
  <si>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Реализация мероприятий по  защите населения от чрезвычайных ситуаций  в рамках ведомственной целевой программы "Повышение безпопасности жизнедеятельности населения Большесельского муниципального района" муниципальной программы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</si>
  <si>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целевая программа  "Патриотическое воспитание граждан Российсской Федерации, проживающих на  территории  Большесельского муниципального района"</t>
  </si>
  <si>
    <t>Муниципальная целевая  программа "Развитие материально-технической базы физической культуры и спорта "</t>
  </si>
  <si>
    <t>Мероприятия , направленные на развитие и укрепление материально-технической базы  физической культуры и спорта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 "</t>
  </si>
  <si>
    <t>Субсидия на развитие сети плоскостных спортивных сооружений в муниципальных образовательных учреждениях области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в Большесельском муниципальном районе "</t>
  </si>
  <si>
    <t>Субсидия на развитие сети плоскостных спортивных сооружений в муниципальных образованиях области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в Большесельском муниципальном районе "</t>
  </si>
  <si>
    <t>Муниципальная целевая программа "Социальная поддержка пожилых граждан  в Большесельском  муниципальном районе"</t>
  </si>
  <si>
    <t>Межбюджетные трансферты на укрепление материально-технической базы учреждений социального обслуживания населения и оказанием адресной социальной помощи неработающим пенсионерам за счет средств Пенсионного фонда Российской Федерации в рамках муниципальной целевой программы "Социальная поддержка пожилых граждан в Большесельском муниципальном районе" муниципальной  программы  "Социальная поддержка населения Большесельского муниципального района"</t>
  </si>
  <si>
    <t>Муниципальная целевая программа "Управление  муниципальными  финансами  Большесельского  муниципального 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</si>
  <si>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</si>
  <si>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в рамках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</si>
  <si>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</si>
  <si>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Обеспечение деятельности МУ "Единая дежурно-диспетчерская служба Большесельского муниципального района" в рамках ведомственной целевой программы "Совершенствование единой  дежурно-диспетчерской  службы Большесельского муниципального района" муниципальной программы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</si>
  <si>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 xml:space="preserve"> Субсидия на реализацию муниципальных целевых программ развития субъектов малого и среднего предпринимательства в рамках муниципальной  целевой программы  "Поддержка  малого и среднего  предпринимательства  в Большесельском  муниципальном районе" муниципальной программы "Экономическое развитие и инновационная экономика в Большесельском муниципальном районе"</t>
  </si>
  <si>
    <t>14.1.7210</t>
  </si>
  <si>
    <t>14.1.1079</t>
  </si>
  <si>
    <t>02.2.1007</t>
  </si>
  <si>
    <t>02.2.1008</t>
  </si>
  <si>
    <t>02.2.7065</t>
  </si>
  <si>
    <t>02.2.7067</t>
  </si>
  <si>
    <t>02.3.0000.</t>
  </si>
  <si>
    <t xml:space="preserve">Муниципальная целевая программа "Развитие  правой грамотности и правосознания  граждан  на территории Большесельского муницпального района" </t>
  </si>
  <si>
    <t>Реализация мероприятий  муниципальной целевой программы  развития субъектов  малого и среднего предпринимательства в рамках муниципальной  целевой программы  "Развитие  малого и среднего  предпринимательства  в Большесельском  муниципальном районе" муниципальной программы "Экономическое развитие и инновационная экономика в Большесельском муниципальном районе"</t>
  </si>
  <si>
    <t>11.1.2512</t>
  </si>
  <si>
    <t>11.1.2522</t>
  </si>
  <si>
    <t>11.1.2532</t>
  </si>
  <si>
    <t>03.1.5381</t>
  </si>
  <si>
    <t>03.1.5385</t>
  </si>
  <si>
    <t>14.1.2516</t>
  </si>
  <si>
    <t>14.1.2526</t>
  </si>
  <si>
    <t>14.1.2536</t>
  </si>
  <si>
    <t>36.1.2513</t>
  </si>
  <si>
    <t>36.1.2523</t>
  </si>
  <si>
    <t>36.1.2533</t>
  </si>
  <si>
    <t>50.0.2515</t>
  </si>
  <si>
    <t>50.0.2525</t>
  </si>
  <si>
    <t>50.0.2535</t>
  </si>
  <si>
    <t>50.0.2514</t>
  </si>
  <si>
    <t>50.0.2524</t>
  </si>
  <si>
    <t>50.0.2534</t>
  </si>
  <si>
    <t>99.0.7181</t>
  </si>
  <si>
    <t>03.2.1064</t>
  </si>
  <si>
    <t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  в рамках  ведомственной  целевой программы  "Социальная  поддержка населения Большесельского муниципального района"  муниципальной программы "Социальная поддержка  населения Большесельского муниципального района"</t>
  </si>
  <si>
    <t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  в  рамках  ведомственной целевой программы "Социальная поддержка населения Большесельского муниципального района" муниципальной программы "Социальная поддержка населения Большесельского муниципального района"</t>
  </si>
  <si>
    <t xml:space="preserve">Реализация мероприятий  направленных на социальную поддержку пожилых граждан  в  рамках муниципальной целевой программы  "Социальная поддержка пожилых граждан  в Большесельском муниципальном районе"  муниципальной программы "Социальная поддержка населения Большесельского муниципального района" </t>
  </si>
  <si>
    <t>Субсидия  на  укрепление  института  семьи, повышение  качества  жизни семей  с несовершеннолетними детьми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</si>
  <si>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</si>
  <si>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Межбюджетные  трансферты  на создание  условий для организации досуга  и обеспечения жителей поселений  услугами организаций культуры в рамках ведомственной  целевой  программы "Развитие учреждений культуры  в Большесельском муниципальном районе" муниципальной программы "Развитие культуры и туризма в Большесельском муниципальном районе"</t>
  </si>
  <si>
    <t>Реализация мероприятий направленных на  развитие правовой грамотности и правосознания граждан  в  рамках муниципальной целевой программы "Развитие  правой грамотности и правосознания  граждан  на территории Большесельского муницпального района"    муниципальной программы "Эффективная власть в Большесельском муниципальном районе "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</si>
  <si>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в связи с государственным регулированием тарифов в рамках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</si>
  <si>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 в рамках ведомственной 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</si>
  <si>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 xml:space="preserve"> Субвенция на освобождение от оплаты стоимости проезда детей из многодетных семей, обучающихся в общеобразовательных учреждениях в рамках 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</si>
  <si>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Мероприятия по  повышению энергоэффективности и энергосбережению  в рамках муниципальной целевой программы "Энергосбережение и повышение энергоэффективности на территории Большесельского муниципального района" муниципальной программы "Энергоэффективность в Большесельском муниципальном  районе"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</si>
  <si>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в рамках муниципальной целевой программы "Энергосбережение и повышение энергоэффективности на территории Большесельского муниципального района" муниципальной программы "энергоэффективность в Большесельском муниципальном районе"</t>
  </si>
  <si>
    <t>Дотация  поселениям  Большесельского муниципального района на выравнивание бюджетной обеспеченности из районного бюджета в рамках муниципальной целевой программы "Управление  муниципальными финансами Большесельского муниципального района" муниципальной программы "Управление муниципальными финансами в Большесельском  муниципальном районе"</t>
  </si>
  <si>
    <t>Мероприятия  на  обеспечение  казначейской системы  исполнения бюджета в рамках муниципальной целевой программы "Управление муниципальными финансами Большесельского муниципального района" муниципальной программы "Управление муниципальными финансами в Большесельском муниципальном  районе"</t>
  </si>
  <si>
    <t>Межбюджетные трансферты на  обеспечение казначейской  системы  исполнения бюджета  в рамках муниципальной целевой программы "Управление муниципальными финансами   Большесельского муниципального района" муниципальной программы "Управление муниципальными финансами в Большесельском  муниципальном районе"</t>
  </si>
  <si>
    <t>Платежи по обслуживанию муниципального долга  в рамках муниципальной целевой программы "Управление муниципальными  финансами Большесельского муниципального района"  муниципальной программы  "Управление муниципальными финансами в Большесельском муниципальном районе"</t>
  </si>
  <si>
    <t xml:space="preserve">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 в рамках муниципальной целевой программы  "Управление муниципальными финансами Большесельского муниципального района" муниципальной программой  "Управление муниципальными финансами в Большесельском  муниципальном районе"</t>
  </si>
  <si>
    <t>Глава муниципального образования в рамках непрограмных расходов</t>
  </si>
  <si>
    <t>Центральный аппарат в рамках непрограмных 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</si>
  <si>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 рамках  непрограмных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</si>
  <si>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рамках непрограмных  расходов</t>
  </si>
  <si>
    <t>Межбюджетные трансферты   на мероприятия в области  архитектуры и градостроения   в рамках  непрограмных расходов</t>
  </si>
  <si>
    <t>Межбюджетные трансферты   на мероприятия в области  архитектуры и градостроения  в рамках непрограмных расходов</t>
  </si>
  <si>
    <t>Межбюджетные трансферты   на мероприятия в области  архитектуры и градостроения  в рамках непрограмных расходв</t>
  </si>
  <si>
    <t>Руководитель контрольно-счетной палаты  муниципального   образования и его заместители   в рамках непрограмных расходов</t>
  </si>
  <si>
    <t>Резервный фонд исполнитальных органов  муниципальной власти в рамках непрограмных расходов</t>
  </si>
  <si>
    <t>Выполнение других обязательств государства  в рамках непрограмных расходов</t>
  </si>
  <si>
    <t>Субвенция на осуществление первичного воинского учета на территориях, где отсутствуют военные комиссариаты  в рамках непрограмных расходов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</si>
  <si>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федерального бюджета  в рамках непрограмных расходов</t>
  </si>
  <si>
    <t xml:space="preserve"> Субвенция на обеспечение профилактики безнадзорности, правонарушений несовершеннолетних и защиты их прав  в рамках непрограмных расходов</t>
  </si>
  <si>
    <t xml:space="preserve"> Субвенция на реализацию отдельных полномочий в сфере законодательства об административных правонарушениях  в рамках непрограмных расходов</t>
  </si>
  <si>
    <t>02.2.2511</t>
  </si>
  <si>
    <t>02.1.7333</t>
  </si>
  <si>
    <t>50.0.5120</t>
  </si>
  <si>
    <t xml:space="preserve">Субвенция  на осуществление полномочий по составлению (иизменению) списков кандидатов в присяжные заседатели федеральных судов общей юрисдикции в Российской Федерации в рамках непрограммных расходов </t>
  </si>
  <si>
    <t>03.2.1066</t>
  </si>
  <si>
    <t>11.1.1065</t>
  </si>
  <si>
    <t>04.0.0000</t>
  </si>
  <si>
    <t>Реализация  мероприятий направленных  на  повышение социальной  активности  пожилых  людей,  в части организации  культурных  программ</t>
  </si>
  <si>
    <t>Обеспечение  деятельности  учреждений дополнительного  образования , в сфере культуры в рамках  ведомственной целевой программы  "Развитие  учреждений культуры в Большесельском муниципальном районе" муниципальной программы  "Развитие культуры  и  туризма в Большесельском муниципальном районе"</t>
  </si>
  <si>
    <t>99.0.5118</t>
  </si>
  <si>
    <t>Субвенция  на  осуществление первичного  воинского  учета  на  территориях , где 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</si>
  <si>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</si>
  <si>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</si>
  <si>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</si>
  <si>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</si>
  <si>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Межбюджетные трансферты</t>
  </si>
  <si>
    <t>Код целевой классификации</t>
  </si>
  <si>
    <t>Вид расходов</t>
  </si>
  <si>
    <t>2015 год (руб)</t>
  </si>
  <si>
    <t>2016 год (руб)</t>
  </si>
  <si>
    <t>Итого</t>
  </si>
  <si>
    <t>Условно  утвержденные расходы</t>
  </si>
  <si>
    <t>Всего</t>
  </si>
  <si>
    <t>Социальное обеспечение и иные выплаты населению</t>
  </si>
  <si>
    <t>Расходы районного 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2015 и 2016 годов</t>
  </si>
  <si>
    <t>Субсидия  на  организацию  присмотра  и  ухода  за детьми в образовательных  организациях   в рамках  ведомственной  целевой  программы  Управления образования  администрации Большесельского  муниципального района  муниципальной программы "Развитие образования и молодежная политика в Большесельском  муниципальном районе"</t>
  </si>
  <si>
    <t>Обслуживание государственного (муниципального) долга</t>
  </si>
  <si>
    <t>Муниципальная целевая программа "Профилактика безнадзорности, правонарушений и защита прав несовершеннолетних"</t>
  </si>
  <si>
    <t>03.4.0000</t>
  </si>
  <si>
    <t>Реализация мероприятий по профилактике  безнадзорности, правонарушений и защите прав несовершеннолетних в рамках     муниципальной целевой  программы "Профилактика безнадзорности, правонарушений и защита прав несовершеннолетних"  муниципальной программы " Социальная поддержка населения  Большесельского  муниципального района"</t>
  </si>
  <si>
    <t>03.4.1022</t>
  </si>
  <si>
    <t>Субсидия на мероприятия подпрограммы "Обеспечение  жильем молодых семей" федеральной целевой программы "Жилище"  в рамках  непрограммных  расходов</t>
  </si>
  <si>
    <t xml:space="preserve"> Субсидия на реализацию мероприятий подпрограммы "Государственная поддержка молодых семей Ярославской области в приобретении (строительстве) жилья"  в  рамках  непрограммных расходов</t>
  </si>
  <si>
    <t>Субсидия на реализацию подпрограммы "Переселение граждан из жилищного фонда, признанного непригодным для проживания и (или) с высоким уровнем износа"  в  рамках   непрограммных расходов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</si>
  <si>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в рамках  непрограммных расходов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</si>
  <si>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 рамках  непрограммных расходов</t>
  </si>
  <si>
    <t>Субсидия на обеспечение мероприятий по переселению граждан из аварийного жилищного фонда за счет средств областного бюджета  в рамках  непрограммных расходов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</si>
  <si>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 в рамках  непрограммных расходов</t>
  </si>
  <si>
    <t xml:space="preserve"> Субсидия на оплату труда работников сферы культуры  в  рамках  непрограммных расходов</t>
  </si>
  <si>
    <t xml:space="preserve"> Субсидия на оснащение системами пожарной безопасности и текущий ремонт муниципальных учреждений культуры  в  рамках  непрограммных расходов</t>
  </si>
  <si>
    <t>Субсидия на реализацию мероприятий по строительству и реконструкции объектов теплоснабжения и газификации  в рамках  непрограммных  расходов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</si>
  <si>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  в  рамках  непрограммных расходов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</si>
  <si>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 в  рамках   непрограммных  расходов</t>
  </si>
  <si>
    <t>Субсидия на обеспечение мероприятий по капитальному ремонту многоквартирных домов за счет средств областного бюджета  в рамках  непрограммных расходов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</si>
  <si>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  в  рамках  непрограммных расходов</t>
  </si>
  <si>
    <t xml:space="preserve"> Субсидия на финансирование дорожного хозяйства  в  рамках  непрограммных расходов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</si>
  <si>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 средств областного бюджета  в  рамках  непрограммных расходов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</si>
  <si>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 в рамках  непрограммных расходов</t>
  </si>
  <si>
    <t>Дотации поселениям Ярославской области на выравнивание бюджетной обеспеченности  в рамках   непрограммных расходов</t>
  </si>
  <si>
    <t>Дотации поселениям Ярославской области на поддержку мер по обеспечению сбалансированности бюджетов  в рамках  непрограммных расходов</t>
  </si>
  <si>
    <t>Субсидия  на  мероприятия,  направленные  на поддержку экспериментов  по  раздельному сбору  или  сортировке твердых бытовых отходов на территории  муниципальных образованийобласти, за счет средств областного бюджета  в  рамках  непрограммных расходов</t>
  </si>
  <si>
    <t>Мероприятий направленные на   поддержку сельского хозяйства  в рамках районной целевой программы "Развитие агропромышленного комплекса и сельских территорий Большесельского муниципального района" муниципальной программы "Развитие сельского хозяйства в Большесельском муниципальном районе"</t>
  </si>
  <si>
    <t xml:space="preserve">Районная целевая программа "Развитие агропромышленного комплекса и сельских территорий Большесельского муниципального района" </t>
  </si>
  <si>
    <t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в рамках ведомственной целевой программы  "Поддержка потребительского рынка на территории  Большесельского муниципального района" муниципальной программы "Развитие сельского хозяйства в Большесельском муниципальном районе"</t>
  </si>
  <si>
    <t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в рамках ведомственной  целевой программы "Поддержка потребительского рынка на территории Большесельского муниципального района" муниципальной программы  "Развитие сельского хозяйства в Большесельском муниципальном районе"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</si>
  <si>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 в рамках ведомственной целевой программы "Поддержка потребительского рынка на территории Большесельского муниципального района" муниципальной  программы "Развитие сельского хозяйства в Большесельском муниципальном районе"</t>
  </si>
  <si>
    <t xml:space="preserve">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 в рамках ведомственной целевой программы "Поддержка потребительского рынка на территории Большесельского муниципального района" муниципальной  программы  "Развитие сельского хозяйства в Большесельском муниципальном районе"</t>
  </si>
  <si>
    <t>Приложение № 5 к Решению Собрания Представителей от __.__.2013г.№__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</si>
</sst>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0" fillId="0" borderId="1" xfId="0" applyFont="1" applyBorder="1"/>
    <xf numFmtId="0" fontId="10" fillId="0" borderId="4" xfId="0" applyFont="1" applyBorder="1"/>
    <xf numFmtId="0" fontId="6" fillId="0" borderId="1" xfId="0" applyFont="1" applyBorder="1"/>
    <xf numFmtId="0" fontId="6" fillId="0" borderId="4" xfId="0" applyFont="1" applyBorder="1"/>
    <xf numFmtId="0" fontId="9" fillId="0" borderId="1" xfId="0" applyFont="1" applyBorder="1"/>
    <xf numFmtId="0" fontId="1" fillId="0" borderId="1" xfId="0" applyFont="1" applyBorder="1"/>
    <xf numFmtId="0" fontId="4" fillId="2" borderId="1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2" borderId="4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6" fillId="2" borderId="4" xfId="0" applyFont="1" applyFill="1" applyBorder="1"/>
    <xf numFmtId="0" fontId="9" fillId="2" borderId="1" xfId="0" applyFont="1" applyFill="1" applyBorder="1"/>
    <xf numFmtId="0" fontId="9" fillId="2" borderId="4" xfId="0" applyFont="1" applyFill="1" applyBorder="1"/>
    <xf numFmtId="0" fontId="1" fillId="2" borderId="1" xfId="0" applyFont="1" applyFill="1" applyBorder="1"/>
    <xf numFmtId="49" fontId="9" fillId="2" borderId="4" xfId="0" applyNumberFormat="1" applyFont="1" applyFill="1" applyBorder="1" applyAlignment="1">
      <alignment wrapText="1"/>
    </xf>
    <xf numFmtId="49" fontId="10" fillId="2" borderId="4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5" fillId="2" borderId="0" xfId="0" applyFont="1" applyFill="1"/>
    <xf numFmtId="49" fontId="9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14" fontId="9" fillId="2" borderId="4" xfId="0" applyNumberFormat="1" applyFont="1" applyFill="1" applyBorder="1"/>
    <xf numFmtId="0" fontId="5" fillId="2" borderId="4" xfId="0" applyFont="1" applyFill="1" applyBorder="1"/>
    <xf numFmtId="0" fontId="9" fillId="2" borderId="4" xfId="0" applyFont="1" applyFill="1" applyBorder="1" applyAlignment="1">
      <alignment horizontal="left"/>
    </xf>
    <xf numFmtId="0" fontId="8" fillId="2" borderId="0" xfId="0" applyFont="1" applyFill="1"/>
    <xf numFmtId="0" fontId="8" fillId="2" borderId="1" xfId="0" applyFont="1" applyFill="1" applyBorder="1" applyAlignment="1">
      <alignment wrapText="1"/>
    </xf>
    <xf numFmtId="0" fontId="3" fillId="2" borderId="3" xfId="1" applyNumberFormat="1" applyFont="1" applyFill="1" applyBorder="1" applyAlignment="1" applyProtection="1">
      <alignment horizontal="left" vertical="top" wrapText="1"/>
      <protection hidden="1"/>
    </xf>
    <xf numFmtId="0" fontId="8" fillId="2" borderId="3" xfId="0" applyFont="1" applyFill="1" applyBorder="1"/>
    <xf numFmtId="0" fontId="9" fillId="2" borderId="3" xfId="0" applyFont="1" applyFill="1" applyBorder="1"/>
    <xf numFmtId="0" fontId="9" fillId="2" borderId="5" xfId="0" applyFont="1" applyFill="1" applyBorder="1"/>
    <xf numFmtId="0" fontId="1" fillId="2" borderId="3" xfId="0" applyFont="1" applyFill="1" applyBorder="1"/>
    <xf numFmtId="0" fontId="0" fillId="2" borderId="1" xfId="0" applyFill="1" applyBorder="1"/>
    <xf numFmtId="0" fontId="10" fillId="2" borderId="1" xfId="0" applyFont="1" applyFill="1" applyBorder="1"/>
    <xf numFmtId="0" fontId="10" fillId="2" borderId="4" xfId="0" applyFont="1" applyFill="1" applyBorder="1"/>
    <xf numFmtId="0" fontId="1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/>
    <xf numFmtId="0" fontId="8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7"/>
  <sheetViews>
    <sheetView tabSelected="1" topLeftCell="A280" zoomScale="71" zoomScaleNormal="71" workbookViewId="0">
      <selection activeCell="A299" sqref="A299"/>
    </sheetView>
  </sheetViews>
  <sheetFormatPr defaultRowHeight="15" x14ac:dyDescent="0.25"/>
  <cols>
    <col min="1" max="1" width="123.7109375" customWidth="1"/>
    <col min="2" max="2" width="14" customWidth="1"/>
    <col min="3" max="3" width="8.85546875" customWidth="1"/>
    <col min="4" max="4" width="15.28515625" customWidth="1"/>
    <col min="5" max="5" width="14.28515625" customWidth="1"/>
  </cols>
  <sheetData>
    <row r="1" spans="1:5" ht="48.75" customHeight="1" x14ac:dyDescent="0.25">
      <c r="C1" s="57" t="s">
        <v>436</v>
      </c>
      <c r="D1" s="57"/>
      <c r="E1" s="57"/>
    </row>
    <row r="2" spans="1:5" ht="54" customHeight="1" x14ac:dyDescent="0.3">
      <c r="A2" s="56" t="s">
        <v>403</v>
      </c>
      <c r="B2" s="56"/>
      <c r="C2" s="56"/>
      <c r="D2" s="56"/>
      <c r="E2" s="56"/>
    </row>
    <row r="3" spans="1:5" ht="60.75" customHeight="1" x14ac:dyDescent="0.25">
      <c r="A3" s="10" t="s">
        <v>210</v>
      </c>
      <c r="B3" s="2" t="s">
        <v>395</v>
      </c>
      <c r="C3" s="2" t="s">
        <v>396</v>
      </c>
      <c r="D3" s="11" t="s">
        <v>397</v>
      </c>
      <c r="E3" s="2" t="s">
        <v>398</v>
      </c>
    </row>
    <row r="4" spans="1:5" ht="37.5" x14ac:dyDescent="0.3">
      <c r="A4" s="18" t="s">
        <v>99</v>
      </c>
      <c r="B4" s="19" t="s">
        <v>2</v>
      </c>
      <c r="C4" s="12"/>
      <c r="D4" s="13">
        <f>D47+D55+D5</f>
        <v>153288430</v>
      </c>
      <c r="E4" s="12">
        <f>E47+E55+E5</f>
        <v>154360207</v>
      </c>
    </row>
    <row r="5" spans="1:5" ht="15.75" x14ac:dyDescent="0.25">
      <c r="A5" s="20" t="s">
        <v>100</v>
      </c>
      <c r="B5" s="21" t="s">
        <v>3</v>
      </c>
      <c r="C5" s="14"/>
      <c r="D5" s="15">
        <f>D6+D8+D10+D12+D16+D18+D19+D21+D24+D26+D27+D30+D32+D34+D36+D39+D43+D44+D45+D41</f>
        <v>150315574</v>
      </c>
      <c r="E5" s="14">
        <f>E6+E8+E10+E12+E16+E18+E19+E21+E24+E26+E27+E30+E32+E34+E36+E39+E43+E44+E45+E41</f>
        <v>151298574</v>
      </c>
    </row>
    <row r="6" spans="1:5" ht="51" customHeight="1" x14ac:dyDescent="0.25">
      <c r="A6" s="22" t="s">
        <v>211</v>
      </c>
      <c r="B6" s="23" t="s">
        <v>149</v>
      </c>
      <c r="C6" s="16"/>
      <c r="D6" s="9">
        <f>D7</f>
        <v>8809225</v>
      </c>
      <c r="E6" s="16">
        <f>E7</f>
        <v>8969225</v>
      </c>
    </row>
    <row r="7" spans="1:5" ht="17.25" customHeight="1" x14ac:dyDescent="0.25">
      <c r="A7" s="24" t="s">
        <v>390</v>
      </c>
      <c r="B7" s="23"/>
      <c r="C7" s="16">
        <v>600</v>
      </c>
      <c r="D7" s="9">
        <v>8809225</v>
      </c>
      <c r="E7" s="17">
        <v>8969225</v>
      </c>
    </row>
    <row r="8" spans="1:5" ht="47.25" x14ac:dyDescent="0.25">
      <c r="A8" s="5" t="s">
        <v>212</v>
      </c>
      <c r="B8" s="25" t="s">
        <v>150</v>
      </c>
      <c r="C8" s="16"/>
      <c r="D8" s="9">
        <f>D9</f>
        <v>19783986</v>
      </c>
      <c r="E8" s="16">
        <f>E9</f>
        <v>20302886</v>
      </c>
    </row>
    <row r="9" spans="1:5" ht="15.75" x14ac:dyDescent="0.25">
      <c r="A9" s="24" t="s">
        <v>390</v>
      </c>
      <c r="B9" s="25"/>
      <c r="C9" s="16">
        <v>600</v>
      </c>
      <c r="D9" s="9">
        <v>19783986</v>
      </c>
      <c r="E9" s="17">
        <v>20302886</v>
      </c>
    </row>
    <row r="10" spans="1:5" ht="47.25" x14ac:dyDescent="0.25">
      <c r="A10" s="5" t="s">
        <v>213</v>
      </c>
      <c r="B10" s="25" t="s">
        <v>151</v>
      </c>
      <c r="C10" s="16"/>
      <c r="D10" s="9">
        <f>D11</f>
        <v>3000000</v>
      </c>
      <c r="E10" s="16">
        <f>E11</f>
        <v>3000000</v>
      </c>
    </row>
    <row r="11" spans="1:5" ht="15.75" x14ac:dyDescent="0.25">
      <c r="A11" s="24" t="s">
        <v>390</v>
      </c>
      <c r="B11" s="25"/>
      <c r="C11" s="16">
        <v>600</v>
      </c>
      <c r="D11" s="9">
        <v>3000000</v>
      </c>
      <c r="E11" s="17">
        <v>3000000</v>
      </c>
    </row>
    <row r="12" spans="1:5" ht="47.25" x14ac:dyDescent="0.25">
      <c r="A12" s="5" t="s">
        <v>259</v>
      </c>
      <c r="B12" s="25" t="s">
        <v>152</v>
      </c>
      <c r="C12" s="16"/>
      <c r="D12" s="9">
        <f>D13+D14+D15</f>
        <v>3734900</v>
      </c>
      <c r="E12" s="16">
        <f>E13+E14+E15</f>
        <v>3800000</v>
      </c>
    </row>
    <row r="13" spans="1:5" ht="31.5" x14ac:dyDescent="0.25">
      <c r="A13" s="24" t="s">
        <v>392</v>
      </c>
      <c r="B13" s="25"/>
      <c r="C13" s="16">
        <v>100</v>
      </c>
      <c r="D13" s="9">
        <v>3121346</v>
      </c>
      <c r="E13" s="17">
        <v>3121346</v>
      </c>
    </row>
    <row r="14" spans="1:5" ht="15.75" x14ac:dyDescent="0.25">
      <c r="A14" s="24" t="s">
        <v>391</v>
      </c>
      <c r="B14" s="25"/>
      <c r="C14" s="16">
        <v>200</v>
      </c>
      <c r="D14" s="9">
        <v>610454</v>
      </c>
      <c r="E14" s="17">
        <v>675554</v>
      </c>
    </row>
    <row r="15" spans="1:5" ht="15.75" x14ac:dyDescent="0.25">
      <c r="A15" s="24" t="s">
        <v>393</v>
      </c>
      <c r="B15" s="25"/>
      <c r="C15" s="16">
        <v>800</v>
      </c>
      <c r="D15" s="9">
        <v>3100</v>
      </c>
      <c r="E15" s="17">
        <v>3100</v>
      </c>
    </row>
    <row r="16" spans="1:5" ht="63" x14ac:dyDescent="0.25">
      <c r="A16" s="5" t="s">
        <v>214</v>
      </c>
      <c r="B16" s="25" t="s">
        <v>153</v>
      </c>
      <c r="C16" s="16"/>
      <c r="D16" s="9">
        <f>D17</f>
        <v>188889</v>
      </c>
      <c r="E16" s="16">
        <f>E17</f>
        <v>188889</v>
      </c>
    </row>
    <row r="17" spans="1:5" ht="15" customHeight="1" x14ac:dyDescent="0.25">
      <c r="A17" s="24" t="s">
        <v>390</v>
      </c>
      <c r="B17" s="25"/>
      <c r="C17" s="16">
        <v>600</v>
      </c>
      <c r="D17" s="9">
        <v>188889</v>
      </c>
      <c r="E17" s="17">
        <v>188889</v>
      </c>
    </row>
    <row r="18" spans="1:5" ht="78.75" hidden="1" x14ac:dyDescent="0.25">
      <c r="A18" s="5" t="s">
        <v>215</v>
      </c>
      <c r="B18" s="6" t="s">
        <v>7</v>
      </c>
      <c r="C18" s="16"/>
      <c r="D18" s="9"/>
      <c r="E18" s="17"/>
    </row>
    <row r="19" spans="1:5" ht="47.25" x14ac:dyDescent="0.25">
      <c r="A19" s="5" t="s">
        <v>216</v>
      </c>
      <c r="B19" s="6" t="s">
        <v>8</v>
      </c>
      <c r="C19" s="16"/>
      <c r="D19" s="9">
        <f>D20</f>
        <v>692000</v>
      </c>
      <c r="E19" s="16">
        <f>E20</f>
        <v>692000</v>
      </c>
    </row>
    <row r="20" spans="1:5" ht="15.75" x14ac:dyDescent="0.25">
      <c r="A20" s="3" t="s">
        <v>402</v>
      </c>
      <c r="B20" s="6"/>
      <c r="C20" s="16">
        <v>300</v>
      </c>
      <c r="D20" s="9">
        <v>692000</v>
      </c>
      <c r="E20" s="17">
        <v>692000</v>
      </c>
    </row>
    <row r="21" spans="1:5" ht="63" x14ac:dyDescent="0.25">
      <c r="A21" s="5" t="s">
        <v>217</v>
      </c>
      <c r="B21" s="6" t="s">
        <v>9</v>
      </c>
      <c r="C21" s="16"/>
      <c r="D21" s="9">
        <f>D22+D23</f>
        <v>8942010</v>
      </c>
      <c r="E21" s="16">
        <f>E22+E23</f>
        <v>8942010</v>
      </c>
    </row>
    <row r="22" spans="1:5" ht="15.75" x14ac:dyDescent="0.25">
      <c r="A22" s="3" t="s">
        <v>402</v>
      </c>
      <c r="B22" s="6"/>
      <c r="C22" s="16">
        <v>300</v>
      </c>
      <c r="D22" s="9">
        <v>5542010</v>
      </c>
      <c r="E22" s="17">
        <v>5542010</v>
      </c>
    </row>
    <row r="23" spans="1:5" ht="15.75" x14ac:dyDescent="0.25">
      <c r="A23" s="3" t="s">
        <v>391</v>
      </c>
      <c r="B23" s="6"/>
      <c r="C23" s="16">
        <v>200</v>
      </c>
      <c r="D23" s="9">
        <v>3400000</v>
      </c>
      <c r="E23" s="17">
        <v>3400000</v>
      </c>
    </row>
    <row r="24" spans="1:5" ht="63" x14ac:dyDescent="0.25">
      <c r="A24" s="5" t="s">
        <v>218</v>
      </c>
      <c r="B24" s="6" t="s">
        <v>10</v>
      </c>
      <c r="C24" s="16"/>
      <c r="D24" s="9">
        <f>D25</f>
        <v>1700000</v>
      </c>
      <c r="E24" s="16">
        <f>E25</f>
        <v>1700000</v>
      </c>
    </row>
    <row r="25" spans="1:5" ht="15.75" x14ac:dyDescent="0.25">
      <c r="A25" s="3" t="s">
        <v>390</v>
      </c>
      <c r="B25" s="6"/>
      <c r="C25" s="16">
        <v>600</v>
      </c>
      <c r="D25" s="9">
        <v>1700000</v>
      </c>
      <c r="E25" s="17">
        <v>1700000</v>
      </c>
    </row>
    <row r="26" spans="1:5" ht="47.25" hidden="1" x14ac:dyDescent="0.25">
      <c r="A26" s="5" t="s">
        <v>219</v>
      </c>
      <c r="B26" s="6" t="s">
        <v>11</v>
      </c>
      <c r="C26" s="16"/>
      <c r="D26" s="9"/>
      <c r="E26" s="17"/>
    </row>
    <row r="27" spans="1:5" ht="47.25" x14ac:dyDescent="0.25">
      <c r="A27" s="5" t="s">
        <v>220</v>
      </c>
      <c r="B27" s="6" t="s">
        <v>12</v>
      </c>
      <c r="C27" s="16"/>
      <c r="D27" s="9">
        <f>D28+D29</f>
        <v>374194</v>
      </c>
      <c r="E27" s="16">
        <f>E28+E29</f>
        <v>374194</v>
      </c>
    </row>
    <row r="28" spans="1:5" ht="15.75" x14ac:dyDescent="0.25">
      <c r="A28" s="3" t="s">
        <v>402</v>
      </c>
      <c r="B28" s="6"/>
      <c r="C28" s="16">
        <v>300</v>
      </c>
      <c r="D28" s="9">
        <v>206894</v>
      </c>
      <c r="E28" s="17">
        <v>206894</v>
      </c>
    </row>
    <row r="29" spans="1:5" ht="15.75" x14ac:dyDescent="0.25">
      <c r="A29" s="3" t="s">
        <v>390</v>
      </c>
      <c r="B29" s="6"/>
      <c r="C29" s="16">
        <v>600</v>
      </c>
      <c r="D29" s="9">
        <v>167300</v>
      </c>
      <c r="E29" s="17">
        <v>167300</v>
      </c>
    </row>
    <row r="30" spans="1:5" ht="63" x14ac:dyDescent="0.25">
      <c r="A30" s="5" t="s">
        <v>221</v>
      </c>
      <c r="B30" s="6" t="s">
        <v>13</v>
      </c>
      <c r="C30" s="16"/>
      <c r="D30" s="9">
        <f>D31</f>
        <v>47000</v>
      </c>
      <c r="E30" s="16">
        <f>E31</f>
        <v>47000</v>
      </c>
    </row>
    <row r="31" spans="1:5" ht="15.75" x14ac:dyDescent="0.25">
      <c r="A31" s="3" t="s">
        <v>390</v>
      </c>
      <c r="B31" s="6"/>
      <c r="C31" s="16">
        <v>600</v>
      </c>
      <c r="D31" s="9">
        <v>47000</v>
      </c>
      <c r="E31" s="17">
        <v>47000</v>
      </c>
    </row>
    <row r="32" spans="1:5" ht="63" x14ac:dyDescent="0.25">
      <c r="A32" s="5" t="s">
        <v>222</v>
      </c>
      <c r="B32" s="6" t="s">
        <v>14</v>
      </c>
      <c r="C32" s="16"/>
      <c r="D32" s="9">
        <f>D33</f>
        <v>80166000</v>
      </c>
      <c r="E32" s="16">
        <f>E33</f>
        <v>80405000</v>
      </c>
    </row>
    <row r="33" spans="1:5" ht="15.75" x14ac:dyDescent="0.25">
      <c r="A33" s="3" t="s">
        <v>390</v>
      </c>
      <c r="B33" s="6"/>
      <c r="C33" s="16">
        <v>600</v>
      </c>
      <c r="D33" s="9">
        <v>80166000</v>
      </c>
      <c r="E33" s="17">
        <v>80405000</v>
      </c>
    </row>
    <row r="34" spans="1:5" ht="63" x14ac:dyDescent="0.25">
      <c r="A34" s="5" t="s">
        <v>223</v>
      </c>
      <c r="B34" s="6" t="s">
        <v>15</v>
      </c>
      <c r="C34" s="16"/>
      <c r="D34" s="9">
        <f>D35</f>
        <v>734000</v>
      </c>
      <c r="E34" s="16">
        <f>E35</f>
        <v>734000</v>
      </c>
    </row>
    <row r="35" spans="1:5" ht="15.75" x14ac:dyDescent="0.25">
      <c r="A35" s="3" t="s">
        <v>390</v>
      </c>
      <c r="B35" s="6"/>
      <c r="C35" s="16">
        <v>600</v>
      </c>
      <c r="D35" s="9">
        <v>734000</v>
      </c>
      <c r="E35" s="17">
        <v>734000</v>
      </c>
    </row>
    <row r="36" spans="1:5" ht="47.25" x14ac:dyDescent="0.25">
      <c r="A36" s="5" t="s">
        <v>224</v>
      </c>
      <c r="B36" s="6" t="s">
        <v>16</v>
      </c>
      <c r="C36" s="16"/>
      <c r="D36" s="9">
        <f>D37+D38</f>
        <v>389494</v>
      </c>
      <c r="E36" s="16">
        <f>E37+E38</f>
        <v>389494</v>
      </c>
    </row>
    <row r="37" spans="1:5" ht="31.5" x14ac:dyDescent="0.25">
      <c r="A37" s="3" t="s">
        <v>392</v>
      </c>
      <c r="B37" s="6"/>
      <c r="C37" s="16">
        <v>100</v>
      </c>
      <c r="D37" s="9">
        <v>317200</v>
      </c>
      <c r="E37" s="17">
        <v>317200</v>
      </c>
    </row>
    <row r="38" spans="1:5" ht="15.75" x14ac:dyDescent="0.25">
      <c r="A38" s="3" t="s">
        <v>391</v>
      </c>
      <c r="B38" s="6"/>
      <c r="C38" s="16">
        <v>200</v>
      </c>
      <c r="D38" s="9">
        <v>72294</v>
      </c>
      <c r="E38" s="17">
        <v>72294</v>
      </c>
    </row>
    <row r="39" spans="1:5" ht="63" x14ac:dyDescent="0.25">
      <c r="A39" s="5" t="s">
        <v>225</v>
      </c>
      <c r="B39" s="6" t="s">
        <v>17</v>
      </c>
      <c r="C39" s="16"/>
      <c r="D39" s="9">
        <f>D40</f>
        <v>18514000</v>
      </c>
      <c r="E39" s="16">
        <f>E40</f>
        <v>18514000</v>
      </c>
    </row>
    <row r="40" spans="1:5" ht="15.75" x14ac:dyDescent="0.25">
      <c r="A40" s="3" t="s">
        <v>390</v>
      </c>
      <c r="B40" s="6"/>
      <c r="C40" s="16">
        <v>600</v>
      </c>
      <c r="D40" s="9">
        <v>18514000</v>
      </c>
      <c r="E40" s="17">
        <v>18514000</v>
      </c>
    </row>
    <row r="41" spans="1:5" ht="63" x14ac:dyDescent="0.25">
      <c r="A41" s="5" t="s">
        <v>404</v>
      </c>
      <c r="B41" s="6" t="s">
        <v>380</v>
      </c>
      <c r="C41" s="16"/>
      <c r="D41" s="9">
        <f>D42</f>
        <v>3109000</v>
      </c>
      <c r="E41" s="16">
        <f>E42</f>
        <v>3109000</v>
      </c>
    </row>
    <row r="42" spans="1:5" ht="13.5" customHeight="1" x14ac:dyDescent="0.25">
      <c r="A42" s="3" t="s">
        <v>390</v>
      </c>
      <c r="B42" s="6"/>
      <c r="C42" s="16">
        <v>600</v>
      </c>
      <c r="D42" s="9">
        <v>3109000</v>
      </c>
      <c r="E42" s="17">
        <v>3109000</v>
      </c>
    </row>
    <row r="43" spans="1:5" ht="78.75" hidden="1" x14ac:dyDescent="0.25">
      <c r="A43" s="5" t="s">
        <v>226</v>
      </c>
      <c r="B43" s="6" t="s">
        <v>4</v>
      </c>
      <c r="C43" s="16"/>
      <c r="D43" s="9"/>
      <c r="E43" s="17"/>
    </row>
    <row r="44" spans="1:5" ht="78.75" hidden="1" x14ac:dyDescent="0.25">
      <c r="A44" s="5" t="s">
        <v>227</v>
      </c>
      <c r="B44" s="6" t="s">
        <v>5</v>
      </c>
      <c r="C44" s="16"/>
      <c r="D44" s="9"/>
      <c r="E44" s="17"/>
    </row>
    <row r="45" spans="1:5" ht="63" x14ac:dyDescent="0.25">
      <c r="A45" s="5" t="s">
        <v>228</v>
      </c>
      <c r="B45" s="6" t="s">
        <v>6</v>
      </c>
      <c r="C45" s="16"/>
      <c r="D45" s="9">
        <f>D46</f>
        <v>130876</v>
      </c>
      <c r="E45" s="16">
        <f>E46</f>
        <v>130876</v>
      </c>
    </row>
    <row r="46" spans="1:5" ht="15.75" x14ac:dyDescent="0.25">
      <c r="A46" s="3" t="s">
        <v>402</v>
      </c>
      <c r="B46" s="6"/>
      <c r="C46" s="16">
        <v>300</v>
      </c>
      <c r="D46" s="9">
        <v>130876</v>
      </c>
      <c r="E46" s="17">
        <v>130876</v>
      </c>
    </row>
    <row r="47" spans="1:5" ht="20.25" customHeight="1" x14ac:dyDescent="0.25">
      <c r="A47" s="20" t="s">
        <v>106</v>
      </c>
      <c r="B47" s="26" t="s">
        <v>18</v>
      </c>
      <c r="C47" s="27"/>
      <c r="D47" s="28">
        <f>D48+D49+D51+D52+D54</f>
        <v>2883967</v>
      </c>
      <c r="E47" s="27">
        <f>E48+E49+E51+E52+E54</f>
        <v>2972744</v>
      </c>
    </row>
    <row r="48" spans="1:5" ht="47.25" hidden="1" x14ac:dyDescent="0.25">
      <c r="A48" s="5" t="s">
        <v>230</v>
      </c>
      <c r="B48" s="25" t="s">
        <v>322</v>
      </c>
      <c r="C48" s="29"/>
      <c r="D48" s="30"/>
      <c r="E48" s="31"/>
    </row>
    <row r="49" spans="1:5" ht="63" x14ac:dyDescent="0.25">
      <c r="A49" s="5" t="s">
        <v>231</v>
      </c>
      <c r="B49" s="25" t="s">
        <v>323</v>
      </c>
      <c r="C49" s="29"/>
      <c r="D49" s="30">
        <f>D50</f>
        <v>820000</v>
      </c>
      <c r="E49" s="29">
        <f>E50</f>
        <v>902000</v>
      </c>
    </row>
    <row r="50" spans="1:5" ht="15.75" x14ac:dyDescent="0.25">
      <c r="A50" s="24" t="s">
        <v>390</v>
      </c>
      <c r="B50" s="25"/>
      <c r="C50" s="29">
        <v>600</v>
      </c>
      <c r="D50" s="30">
        <v>820000</v>
      </c>
      <c r="E50" s="31">
        <v>902000</v>
      </c>
    </row>
    <row r="51" spans="1:5" ht="47.25" hidden="1" customHeight="1" x14ac:dyDescent="0.25">
      <c r="A51" s="5" t="s">
        <v>232</v>
      </c>
      <c r="B51" s="32" t="s">
        <v>379</v>
      </c>
      <c r="C51" s="29"/>
      <c r="D51" s="30"/>
      <c r="E51" s="31"/>
    </row>
    <row r="52" spans="1:5" ht="63" x14ac:dyDescent="0.25">
      <c r="A52" s="5" t="s">
        <v>233</v>
      </c>
      <c r="B52" s="6" t="s">
        <v>324</v>
      </c>
      <c r="C52" s="29"/>
      <c r="D52" s="30">
        <f>D53</f>
        <v>2063967</v>
      </c>
      <c r="E52" s="29">
        <f>E53</f>
        <v>2070744</v>
      </c>
    </row>
    <row r="53" spans="1:5" ht="15.75" x14ac:dyDescent="0.25">
      <c r="A53" s="24" t="s">
        <v>390</v>
      </c>
      <c r="B53" s="6"/>
      <c r="C53" s="29">
        <v>600</v>
      </c>
      <c r="D53" s="30">
        <v>2063967</v>
      </c>
      <c r="E53" s="31">
        <v>2070744</v>
      </c>
    </row>
    <row r="54" spans="1:5" ht="47.25" hidden="1" x14ac:dyDescent="0.25">
      <c r="A54" s="5" t="s">
        <v>234</v>
      </c>
      <c r="B54" s="6" t="s">
        <v>325</v>
      </c>
      <c r="C54" s="29"/>
      <c r="D54" s="30"/>
      <c r="E54" s="31"/>
    </row>
    <row r="55" spans="1:5" ht="31.5" x14ac:dyDescent="0.25">
      <c r="A55" s="20" t="s">
        <v>307</v>
      </c>
      <c r="B55" s="21" t="s">
        <v>326</v>
      </c>
      <c r="C55" s="27"/>
      <c r="D55" s="28">
        <f>D56+D58</f>
        <v>88889</v>
      </c>
      <c r="E55" s="27">
        <f>E56+E58</f>
        <v>88889</v>
      </c>
    </row>
    <row r="56" spans="1:5" ht="63" x14ac:dyDescent="0.25">
      <c r="A56" s="5" t="s">
        <v>235</v>
      </c>
      <c r="B56" s="25" t="s">
        <v>229</v>
      </c>
      <c r="C56" s="29"/>
      <c r="D56" s="30">
        <f>D57</f>
        <v>8889</v>
      </c>
      <c r="E56" s="29">
        <f>E57</f>
        <v>8889</v>
      </c>
    </row>
    <row r="57" spans="1:5" ht="15.75" x14ac:dyDescent="0.25">
      <c r="A57" s="24" t="s">
        <v>391</v>
      </c>
      <c r="B57" s="25"/>
      <c r="C57" s="29">
        <v>200</v>
      </c>
      <c r="D57" s="30">
        <v>8889</v>
      </c>
      <c r="E57" s="31">
        <v>8889</v>
      </c>
    </row>
    <row r="58" spans="1:5" ht="63" x14ac:dyDescent="0.25">
      <c r="A58" s="5" t="s">
        <v>236</v>
      </c>
      <c r="B58" s="7" t="s">
        <v>127</v>
      </c>
      <c r="C58" s="29"/>
      <c r="D58" s="30">
        <f>D59</f>
        <v>80000</v>
      </c>
      <c r="E58" s="29">
        <f>E59</f>
        <v>80000</v>
      </c>
    </row>
    <row r="59" spans="1:5" ht="15.75" x14ac:dyDescent="0.25">
      <c r="A59" s="24" t="s">
        <v>391</v>
      </c>
      <c r="B59" s="7"/>
      <c r="C59" s="29">
        <v>200</v>
      </c>
      <c r="D59" s="30">
        <v>80000</v>
      </c>
      <c r="E59" s="31">
        <v>80000</v>
      </c>
    </row>
    <row r="60" spans="1:5" ht="37.5" x14ac:dyDescent="0.3">
      <c r="A60" s="18" t="s">
        <v>101</v>
      </c>
      <c r="B60" s="33" t="s">
        <v>19</v>
      </c>
      <c r="C60" s="54"/>
      <c r="D60" s="55">
        <f>D61+D103+D114+D133</f>
        <v>102231141</v>
      </c>
      <c r="E60" s="54">
        <f>E61+E103+E114+E133</f>
        <v>101428156</v>
      </c>
    </row>
    <row r="61" spans="1:5" ht="15.75" x14ac:dyDescent="0.25">
      <c r="A61" s="20" t="s">
        <v>103</v>
      </c>
      <c r="B61" s="21" t="s">
        <v>20</v>
      </c>
      <c r="C61" s="29"/>
      <c r="D61" s="30">
        <f>D62+D64+D66+D68+D69+D71+D73+D74+D76+D79+D81+D83+D84+D85+D87+D89+D91+D95+D97+D99+D101</f>
        <v>100367156</v>
      </c>
      <c r="E61" s="29">
        <f>E62+E64+E66+E68+E69+E71+E73+E74+E76+E79+E81+E83+E84+E85+E87+E89+E91+E95+E97+E99+E101</f>
        <v>101388156</v>
      </c>
    </row>
    <row r="62" spans="1:5" ht="47.25" x14ac:dyDescent="0.25">
      <c r="A62" s="5" t="s">
        <v>237</v>
      </c>
      <c r="B62" s="7" t="s">
        <v>164</v>
      </c>
      <c r="C62" s="29"/>
      <c r="D62" s="30">
        <f>D63</f>
        <v>1860000</v>
      </c>
      <c r="E62" s="29">
        <f>E63</f>
        <v>2200000</v>
      </c>
    </row>
    <row r="63" spans="1:5" ht="15.75" x14ac:dyDescent="0.25">
      <c r="A63" s="24" t="s">
        <v>402</v>
      </c>
      <c r="B63" s="7"/>
      <c r="C63" s="29">
        <v>300</v>
      </c>
      <c r="D63" s="30">
        <v>1860000</v>
      </c>
      <c r="E63" s="31">
        <v>2200000</v>
      </c>
    </row>
    <row r="64" spans="1:5" ht="63" x14ac:dyDescent="0.25">
      <c r="A64" s="5" t="s">
        <v>238</v>
      </c>
      <c r="B64" s="7" t="s">
        <v>165</v>
      </c>
      <c r="C64" s="29"/>
      <c r="D64" s="30">
        <f>D65</f>
        <v>5000</v>
      </c>
      <c r="E64" s="29">
        <f>E65</f>
        <v>5000</v>
      </c>
    </row>
    <row r="65" spans="1:5" ht="15.75" x14ac:dyDescent="0.25">
      <c r="A65" s="24" t="s">
        <v>391</v>
      </c>
      <c r="B65" s="7"/>
      <c r="C65" s="29">
        <v>200</v>
      </c>
      <c r="D65" s="30">
        <v>5000</v>
      </c>
      <c r="E65" s="31">
        <v>5000</v>
      </c>
    </row>
    <row r="66" spans="1:5" ht="47.25" x14ac:dyDescent="0.25">
      <c r="A66" s="5" t="s">
        <v>239</v>
      </c>
      <c r="B66" s="7" t="s">
        <v>185</v>
      </c>
      <c r="C66" s="29"/>
      <c r="D66" s="30">
        <f>D67</f>
        <v>80000</v>
      </c>
      <c r="E66" s="29">
        <f>E67</f>
        <v>80000</v>
      </c>
    </row>
    <row r="67" spans="1:5" ht="15" customHeight="1" x14ac:dyDescent="0.25">
      <c r="A67" s="24" t="s">
        <v>390</v>
      </c>
      <c r="B67" s="7"/>
      <c r="C67" s="29">
        <v>600</v>
      </c>
      <c r="D67" s="30">
        <v>80000</v>
      </c>
      <c r="E67" s="31">
        <v>80000</v>
      </c>
    </row>
    <row r="68" spans="1:5" ht="78.75" hidden="1" x14ac:dyDescent="0.25">
      <c r="A68" s="5" t="s">
        <v>240</v>
      </c>
      <c r="B68" s="7" t="s">
        <v>21</v>
      </c>
      <c r="C68" s="29"/>
      <c r="D68" s="30"/>
      <c r="E68" s="31"/>
    </row>
    <row r="69" spans="1:5" ht="78.75" x14ac:dyDescent="0.25">
      <c r="A69" s="5" t="s">
        <v>352</v>
      </c>
      <c r="B69" s="7" t="s">
        <v>30</v>
      </c>
      <c r="C69" s="29"/>
      <c r="D69" s="30">
        <f>D70</f>
        <v>2420000</v>
      </c>
      <c r="E69" s="29">
        <f>E70</f>
        <v>2420000</v>
      </c>
    </row>
    <row r="70" spans="1:5" ht="15.75" x14ac:dyDescent="0.25">
      <c r="A70" s="24" t="s">
        <v>402</v>
      </c>
      <c r="B70" s="7"/>
      <c r="C70" s="29">
        <v>300</v>
      </c>
      <c r="D70" s="30">
        <v>2420000</v>
      </c>
      <c r="E70" s="31">
        <v>2420000</v>
      </c>
    </row>
    <row r="71" spans="1:5" ht="78.75" x14ac:dyDescent="0.25">
      <c r="A71" s="5" t="s">
        <v>241</v>
      </c>
      <c r="B71" s="7" t="s">
        <v>22</v>
      </c>
      <c r="C71" s="29"/>
      <c r="D71" s="30">
        <f>D72</f>
        <v>1852000</v>
      </c>
      <c r="E71" s="29">
        <f>E72</f>
        <v>1946000</v>
      </c>
    </row>
    <row r="72" spans="1:5" ht="15" customHeight="1" x14ac:dyDescent="0.25">
      <c r="A72" s="24" t="s">
        <v>402</v>
      </c>
      <c r="B72" s="7"/>
      <c r="C72" s="29">
        <v>300</v>
      </c>
      <c r="D72" s="30">
        <v>1852000</v>
      </c>
      <c r="E72" s="31">
        <v>1946000</v>
      </c>
    </row>
    <row r="73" spans="1:5" ht="63" hidden="1" x14ac:dyDescent="0.25">
      <c r="A73" s="5" t="s">
        <v>242</v>
      </c>
      <c r="B73" s="7" t="s">
        <v>23</v>
      </c>
      <c r="C73" s="29"/>
      <c r="D73" s="30"/>
      <c r="E73" s="31"/>
    </row>
    <row r="74" spans="1:5" ht="63" x14ac:dyDescent="0.25">
      <c r="A74" s="5" t="s">
        <v>243</v>
      </c>
      <c r="B74" s="7" t="s">
        <v>24</v>
      </c>
      <c r="C74" s="29"/>
      <c r="D74" s="30">
        <f>D75</f>
        <v>11236000</v>
      </c>
      <c r="E74" s="29">
        <f>E75</f>
        <v>11346000</v>
      </c>
    </row>
    <row r="75" spans="1:5" ht="15.75" x14ac:dyDescent="0.25">
      <c r="A75" s="24" t="s">
        <v>402</v>
      </c>
      <c r="B75" s="7"/>
      <c r="C75" s="29">
        <v>300</v>
      </c>
      <c r="D75" s="30">
        <v>11236000</v>
      </c>
      <c r="E75" s="31">
        <v>11346000</v>
      </c>
    </row>
    <row r="76" spans="1:5" ht="78" customHeight="1" x14ac:dyDescent="0.25">
      <c r="A76" s="5" t="s">
        <v>244</v>
      </c>
      <c r="B76" s="7" t="s">
        <v>25</v>
      </c>
      <c r="C76" s="29"/>
      <c r="D76" s="30">
        <f>D78</f>
        <v>143000</v>
      </c>
      <c r="E76" s="29">
        <f>E78</f>
        <v>150000</v>
      </c>
    </row>
    <row r="77" spans="1:5" ht="78.75" hidden="1" customHeight="1" x14ac:dyDescent="0.25">
      <c r="A77" s="5" t="s">
        <v>245</v>
      </c>
      <c r="B77" s="7" t="s">
        <v>30</v>
      </c>
      <c r="C77" s="29"/>
      <c r="D77" s="30"/>
      <c r="E77" s="31"/>
    </row>
    <row r="78" spans="1:5" ht="27.75" customHeight="1" x14ac:dyDescent="0.25">
      <c r="A78" s="24" t="s">
        <v>402</v>
      </c>
      <c r="B78" s="7"/>
      <c r="C78" s="29">
        <v>300</v>
      </c>
      <c r="D78" s="30">
        <v>143000</v>
      </c>
      <c r="E78" s="31">
        <v>150000</v>
      </c>
    </row>
    <row r="79" spans="1:5" ht="47.25" x14ac:dyDescent="0.25">
      <c r="A79" s="5" t="s">
        <v>246</v>
      </c>
      <c r="B79" s="7" t="s">
        <v>26</v>
      </c>
      <c r="C79" s="29"/>
      <c r="D79" s="30">
        <f>D80</f>
        <v>5098000</v>
      </c>
      <c r="E79" s="29">
        <f>E80</f>
        <v>5098000</v>
      </c>
    </row>
    <row r="80" spans="1:5" ht="15.75" x14ac:dyDescent="0.25">
      <c r="A80" s="24" t="s">
        <v>402</v>
      </c>
      <c r="B80" s="7"/>
      <c r="C80" s="29">
        <v>300</v>
      </c>
      <c r="D80" s="30">
        <v>5098000</v>
      </c>
      <c r="E80" s="31">
        <v>5098000</v>
      </c>
    </row>
    <row r="81" spans="1:5" ht="47.25" x14ac:dyDescent="0.25">
      <c r="A81" s="5" t="s">
        <v>254</v>
      </c>
      <c r="B81" s="7" t="s">
        <v>27</v>
      </c>
      <c r="C81" s="29"/>
      <c r="D81" s="30">
        <f>D82</f>
        <v>4706000</v>
      </c>
      <c r="E81" s="29">
        <f>E82</f>
        <v>4706000</v>
      </c>
    </row>
    <row r="82" spans="1:5" ht="15" customHeight="1" x14ac:dyDescent="0.25">
      <c r="A82" s="24" t="s">
        <v>402</v>
      </c>
      <c r="B82" s="7"/>
      <c r="C82" s="29">
        <v>300</v>
      </c>
      <c r="D82" s="30">
        <v>4706000</v>
      </c>
      <c r="E82" s="31">
        <v>4706000</v>
      </c>
    </row>
    <row r="83" spans="1:5" ht="63" hidden="1" x14ac:dyDescent="0.25">
      <c r="A83" s="5" t="s">
        <v>247</v>
      </c>
      <c r="B83" s="7" t="s">
        <v>28</v>
      </c>
      <c r="C83" s="29"/>
      <c r="D83" s="30"/>
      <c r="E83" s="31"/>
    </row>
    <row r="84" spans="1:5" ht="0.75" hidden="1" customHeight="1" x14ac:dyDescent="0.25">
      <c r="A84" s="5" t="s">
        <v>248</v>
      </c>
      <c r="B84" s="7" t="s">
        <v>29</v>
      </c>
      <c r="C84" s="29"/>
      <c r="D84" s="30"/>
      <c r="E84" s="31"/>
    </row>
    <row r="85" spans="1:5" ht="63" x14ac:dyDescent="0.25">
      <c r="A85" s="5" t="s">
        <v>249</v>
      </c>
      <c r="B85" s="7" t="s">
        <v>31</v>
      </c>
      <c r="C85" s="29"/>
      <c r="D85" s="30">
        <f>D86</f>
        <v>15695000</v>
      </c>
      <c r="E85" s="29">
        <f>E86</f>
        <v>15695000</v>
      </c>
    </row>
    <row r="86" spans="1:5" ht="15.75" x14ac:dyDescent="0.25">
      <c r="A86" s="24" t="s">
        <v>402</v>
      </c>
      <c r="B86" s="7"/>
      <c r="C86" s="29">
        <v>300</v>
      </c>
      <c r="D86" s="30">
        <v>15695000</v>
      </c>
      <c r="E86" s="31">
        <v>15695000</v>
      </c>
    </row>
    <row r="87" spans="1:5" ht="78.75" x14ac:dyDescent="0.25">
      <c r="A87" s="5" t="s">
        <v>251</v>
      </c>
      <c r="B87" s="7" t="s">
        <v>32</v>
      </c>
      <c r="C87" s="29"/>
      <c r="D87" s="30">
        <f>D88</f>
        <v>34031156</v>
      </c>
      <c r="E87" s="29">
        <f>E88</f>
        <v>34031156</v>
      </c>
    </row>
    <row r="88" spans="1:5" ht="15.75" x14ac:dyDescent="0.25">
      <c r="A88" s="24" t="s">
        <v>390</v>
      </c>
      <c r="B88" s="7"/>
      <c r="C88" s="29">
        <v>600</v>
      </c>
      <c r="D88" s="30">
        <v>34031156</v>
      </c>
      <c r="E88" s="31">
        <v>34031156</v>
      </c>
    </row>
    <row r="89" spans="1:5" ht="47.25" x14ac:dyDescent="0.25">
      <c r="A89" s="5" t="s">
        <v>250</v>
      </c>
      <c r="B89" s="7" t="s">
        <v>33</v>
      </c>
      <c r="C89" s="29"/>
      <c r="D89" s="30">
        <f>D90</f>
        <v>6189000</v>
      </c>
      <c r="E89" s="29">
        <f>E90</f>
        <v>6189000</v>
      </c>
    </row>
    <row r="90" spans="1:5" ht="15.75" x14ac:dyDescent="0.25">
      <c r="A90" s="24" t="s">
        <v>402</v>
      </c>
      <c r="B90" s="7"/>
      <c r="C90" s="29">
        <v>300</v>
      </c>
      <c r="D90" s="30">
        <v>6189000</v>
      </c>
      <c r="E90" s="31">
        <v>6189000</v>
      </c>
    </row>
    <row r="91" spans="1:5" ht="47.25" x14ac:dyDescent="0.25">
      <c r="A91" s="5" t="s">
        <v>252</v>
      </c>
      <c r="B91" s="7" t="s">
        <v>34</v>
      </c>
      <c r="C91" s="29"/>
      <c r="D91" s="30">
        <f>D92+D93+D94</f>
        <v>4894000</v>
      </c>
      <c r="E91" s="29">
        <f>E92+E93+E94</f>
        <v>4896000</v>
      </c>
    </row>
    <row r="92" spans="1:5" ht="31.5" x14ac:dyDescent="0.25">
      <c r="A92" s="24" t="s">
        <v>392</v>
      </c>
      <c r="B92" s="7"/>
      <c r="C92" s="29">
        <v>100</v>
      </c>
      <c r="D92" s="30">
        <v>4080000</v>
      </c>
      <c r="E92" s="31">
        <v>4080000</v>
      </c>
    </row>
    <row r="93" spans="1:5" ht="15.75" x14ac:dyDescent="0.25">
      <c r="A93" s="24" t="s">
        <v>391</v>
      </c>
      <c r="B93" s="7"/>
      <c r="C93" s="29">
        <v>200</v>
      </c>
      <c r="D93" s="30">
        <v>802800</v>
      </c>
      <c r="E93" s="31">
        <v>804800</v>
      </c>
    </row>
    <row r="94" spans="1:5" ht="15.75" x14ac:dyDescent="0.25">
      <c r="A94" s="24" t="s">
        <v>393</v>
      </c>
      <c r="B94" s="7"/>
      <c r="C94" s="29">
        <v>800</v>
      </c>
      <c r="D94" s="30">
        <v>11200</v>
      </c>
      <c r="E94" s="31">
        <v>11200</v>
      </c>
    </row>
    <row r="95" spans="1:5" ht="47.25" x14ac:dyDescent="0.25">
      <c r="A95" s="5" t="s">
        <v>253</v>
      </c>
      <c r="B95" s="7" t="s">
        <v>35</v>
      </c>
      <c r="C95" s="29"/>
      <c r="D95" s="30">
        <f>D96</f>
        <v>2420000</v>
      </c>
      <c r="E95" s="29">
        <f>E96</f>
        <v>2420000</v>
      </c>
    </row>
    <row r="96" spans="1:5" ht="15.75" x14ac:dyDescent="0.25">
      <c r="A96" s="24" t="s">
        <v>402</v>
      </c>
      <c r="B96" s="7"/>
      <c r="C96" s="29">
        <v>300</v>
      </c>
      <c r="D96" s="30">
        <v>2420000</v>
      </c>
      <c r="E96" s="31">
        <v>2420000</v>
      </c>
    </row>
    <row r="97" spans="1:5" ht="47.25" x14ac:dyDescent="0.25">
      <c r="A97" s="5" t="s">
        <v>255</v>
      </c>
      <c r="B97" s="7" t="s">
        <v>36</v>
      </c>
      <c r="C97" s="29"/>
      <c r="D97" s="30">
        <f>D98</f>
        <v>6433000</v>
      </c>
      <c r="E97" s="29">
        <f>E98</f>
        <v>6748000</v>
      </c>
    </row>
    <row r="98" spans="1:5" ht="15.75" x14ac:dyDescent="0.25">
      <c r="A98" s="24" t="s">
        <v>402</v>
      </c>
      <c r="B98" s="7"/>
      <c r="C98" s="29">
        <v>300</v>
      </c>
      <c r="D98" s="30">
        <v>6433000</v>
      </c>
      <c r="E98" s="31">
        <v>6748000</v>
      </c>
    </row>
    <row r="99" spans="1:5" ht="63" x14ac:dyDescent="0.25">
      <c r="A99" s="5" t="s">
        <v>348</v>
      </c>
      <c r="B99" s="7" t="s">
        <v>332</v>
      </c>
      <c r="C99" s="29"/>
      <c r="D99" s="30">
        <f>D100</f>
        <v>3305000</v>
      </c>
      <c r="E99" s="29">
        <f>E100</f>
        <v>3458000</v>
      </c>
    </row>
    <row r="100" spans="1:5" ht="15" customHeight="1" x14ac:dyDescent="0.25">
      <c r="A100" s="24" t="s">
        <v>402</v>
      </c>
      <c r="B100" s="7"/>
      <c r="C100" s="29">
        <v>300</v>
      </c>
      <c r="D100" s="30">
        <v>3305000</v>
      </c>
      <c r="E100" s="31">
        <v>3458000</v>
      </c>
    </row>
    <row r="101" spans="1:5" ht="63" hidden="1" x14ac:dyDescent="0.25">
      <c r="A101" s="5" t="s">
        <v>349</v>
      </c>
      <c r="B101" s="7" t="s">
        <v>333</v>
      </c>
      <c r="C101" s="29"/>
      <c r="D101" s="30">
        <f>D102</f>
        <v>0</v>
      </c>
      <c r="E101" s="29">
        <f>E102</f>
        <v>0</v>
      </c>
    </row>
    <row r="102" spans="1:5" ht="15.75" hidden="1" x14ac:dyDescent="0.25">
      <c r="A102" s="24" t="s">
        <v>402</v>
      </c>
      <c r="B102" s="7"/>
      <c r="C102" s="29">
        <v>300</v>
      </c>
      <c r="D102" s="30"/>
      <c r="E102" s="31"/>
    </row>
    <row r="103" spans="1:5" ht="31.5" x14ac:dyDescent="0.25">
      <c r="A103" s="20" t="s">
        <v>312</v>
      </c>
      <c r="B103" s="21" t="s">
        <v>37</v>
      </c>
      <c r="C103" s="29"/>
      <c r="D103" s="30">
        <f>D104++D108+D109+D110+D112+D106</f>
        <v>70985</v>
      </c>
      <c r="E103" s="29">
        <f>E104++E108+E109+E110+E112+E106</f>
        <v>0</v>
      </c>
    </row>
    <row r="104" spans="1:5" ht="47.25" x14ac:dyDescent="0.25">
      <c r="A104" s="5" t="s">
        <v>350</v>
      </c>
      <c r="B104" s="7" t="s">
        <v>347</v>
      </c>
      <c r="C104" s="29"/>
      <c r="D104" s="30">
        <f>D105</f>
        <v>4876</v>
      </c>
      <c r="E104" s="29">
        <f>E105</f>
        <v>0</v>
      </c>
    </row>
    <row r="105" spans="1:5" ht="15.75" x14ac:dyDescent="0.25">
      <c r="A105" s="24" t="s">
        <v>390</v>
      </c>
      <c r="B105" s="7"/>
      <c r="C105" s="29">
        <v>600</v>
      </c>
      <c r="D105" s="30">
        <v>4876</v>
      </c>
      <c r="E105" s="31"/>
    </row>
    <row r="106" spans="1:5" ht="31.5" x14ac:dyDescent="0.25">
      <c r="A106" s="5" t="s">
        <v>386</v>
      </c>
      <c r="B106" s="7" t="s">
        <v>383</v>
      </c>
      <c r="C106" s="29"/>
      <c r="D106" s="30">
        <f>D107</f>
        <v>2224</v>
      </c>
      <c r="E106" s="29">
        <f>E107</f>
        <v>0</v>
      </c>
    </row>
    <row r="107" spans="1:5" ht="14.25" customHeight="1" x14ac:dyDescent="0.25">
      <c r="A107" s="24" t="s">
        <v>390</v>
      </c>
      <c r="B107" s="7"/>
      <c r="C107" s="29">
        <v>600</v>
      </c>
      <c r="D107" s="30">
        <v>2224</v>
      </c>
      <c r="E107" s="31"/>
    </row>
    <row r="108" spans="1:5" ht="78.75" hidden="1" x14ac:dyDescent="0.25">
      <c r="A108" s="5" t="s">
        <v>313</v>
      </c>
      <c r="B108" s="7" t="s">
        <v>38</v>
      </c>
      <c r="C108" s="29"/>
      <c r="D108" s="30"/>
      <c r="E108" s="31"/>
    </row>
    <row r="109" spans="1:5" ht="77.25" hidden="1" customHeight="1" x14ac:dyDescent="0.25">
      <c r="A109" s="5" t="s">
        <v>256</v>
      </c>
      <c r="B109" s="7" t="s">
        <v>39</v>
      </c>
      <c r="C109" s="29"/>
      <c r="D109" s="30"/>
      <c r="E109" s="31"/>
    </row>
    <row r="110" spans="1:5" ht="69" customHeight="1" x14ac:dyDescent="0.25">
      <c r="A110" s="5" t="s">
        <v>257</v>
      </c>
      <c r="B110" s="7" t="s">
        <v>40</v>
      </c>
      <c r="C110" s="29"/>
      <c r="D110" s="30">
        <f>D111</f>
        <v>43885</v>
      </c>
      <c r="E110" s="29">
        <f>E111</f>
        <v>0</v>
      </c>
    </row>
    <row r="111" spans="1:5" ht="30" customHeight="1" x14ac:dyDescent="0.25">
      <c r="A111" s="24" t="s">
        <v>390</v>
      </c>
      <c r="B111" s="7"/>
      <c r="C111" s="29">
        <v>600</v>
      </c>
      <c r="D111" s="30">
        <v>43885</v>
      </c>
      <c r="E111" s="31"/>
    </row>
    <row r="112" spans="1:5" ht="64.5" customHeight="1" x14ac:dyDescent="0.25">
      <c r="A112" s="5" t="s">
        <v>258</v>
      </c>
      <c r="B112" s="7" t="s">
        <v>41</v>
      </c>
      <c r="C112" s="29"/>
      <c r="D112" s="30">
        <f>D113</f>
        <v>20000</v>
      </c>
      <c r="E112" s="29">
        <f>E113</f>
        <v>0</v>
      </c>
    </row>
    <row r="113" spans="1:5" ht="21" customHeight="1" x14ac:dyDescent="0.25">
      <c r="A113" s="24" t="s">
        <v>390</v>
      </c>
      <c r="B113" s="7"/>
      <c r="C113" s="29">
        <v>600</v>
      </c>
      <c r="D113" s="30">
        <v>20000</v>
      </c>
      <c r="E113" s="31"/>
    </row>
    <row r="114" spans="1:5" ht="15.75" x14ac:dyDescent="0.25">
      <c r="A114" s="20" t="s">
        <v>104</v>
      </c>
      <c r="B114" s="21" t="s">
        <v>42</v>
      </c>
      <c r="C114" s="29"/>
      <c r="D114" s="30">
        <f>D115+D117+D119+D121+D122+D124+D126+D128+D130+D131</f>
        <v>1753000</v>
      </c>
      <c r="E114" s="29">
        <f>E115+E117+E119+E121+E122+E124+E126+E128+E130+E131</f>
        <v>0</v>
      </c>
    </row>
    <row r="115" spans="1:5" ht="31.5" x14ac:dyDescent="0.25">
      <c r="A115" s="5" t="s">
        <v>260</v>
      </c>
      <c r="B115" s="7" t="s">
        <v>166</v>
      </c>
      <c r="C115" s="29"/>
      <c r="D115" s="30">
        <f>D116</f>
        <v>11000</v>
      </c>
      <c r="E115" s="29">
        <f>E116</f>
        <v>0</v>
      </c>
    </row>
    <row r="116" spans="1:5" ht="13.5" customHeight="1" x14ac:dyDescent="0.25">
      <c r="A116" s="24" t="s">
        <v>402</v>
      </c>
      <c r="B116" s="7"/>
      <c r="C116" s="29">
        <v>300</v>
      </c>
      <c r="D116" s="30">
        <v>11000</v>
      </c>
      <c r="E116" s="31">
        <v>0</v>
      </c>
    </row>
    <row r="117" spans="1:5" ht="47.25" hidden="1" x14ac:dyDescent="0.25">
      <c r="A117" s="5" t="s">
        <v>261</v>
      </c>
      <c r="B117" s="7" t="s">
        <v>167</v>
      </c>
      <c r="C117" s="29"/>
      <c r="D117" s="30">
        <f>D118</f>
        <v>0</v>
      </c>
      <c r="E117" s="29">
        <f>E118</f>
        <v>0</v>
      </c>
    </row>
    <row r="118" spans="1:5" ht="15.75" hidden="1" x14ac:dyDescent="0.25">
      <c r="A118" s="24" t="s">
        <v>402</v>
      </c>
      <c r="B118" s="7"/>
      <c r="C118" s="29">
        <v>300</v>
      </c>
      <c r="D118" s="30"/>
      <c r="E118" s="31"/>
    </row>
    <row r="119" spans="1:5" ht="47.25" hidden="1" x14ac:dyDescent="0.25">
      <c r="A119" s="5" t="s">
        <v>262</v>
      </c>
      <c r="B119" s="7" t="s">
        <v>168</v>
      </c>
      <c r="C119" s="29"/>
      <c r="D119" s="30">
        <f>D120</f>
        <v>0</v>
      </c>
      <c r="E119" s="29">
        <f>E120</f>
        <v>0</v>
      </c>
    </row>
    <row r="120" spans="1:5" ht="15.75" hidden="1" x14ac:dyDescent="0.25">
      <c r="A120" s="24" t="s">
        <v>402</v>
      </c>
      <c r="B120" s="7"/>
      <c r="C120" s="29">
        <v>300</v>
      </c>
      <c r="D120" s="30"/>
      <c r="E120" s="31"/>
    </row>
    <row r="121" spans="1:5" ht="47.25" hidden="1" x14ac:dyDescent="0.25">
      <c r="A121" s="5" t="s">
        <v>263</v>
      </c>
      <c r="B121" s="7" t="s">
        <v>186</v>
      </c>
      <c r="C121" s="29"/>
      <c r="D121" s="30"/>
      <c r="E121" s="31"/>
    </row>
    <row r="122" spans="1:5" ht="63" hidden="1" x14ac:dyDescent="0.25">
      <c r="A122" s="5" t="s">
        <v>264</v>
      </c>
      <c r="B122" s="7" t="s">
        <v>43</v>
      </c>
      <c r="C122" s="29"/>
      <c r="D122" s="30">
        <f>D123</f>
        <v>0</v>
      </c>
      <c r="E122" s="29">
        <f>E123</f>
        <v>0</v>
      </c>
    </row>
    <row r="123" spans="1:5" ht="15.75" hidden="1" x14ac:dyDescent="0.25">
      <c r="A123" s="24" t="s">
        <v>402</v>
      </c>
      <c r="B123" s="7"/>
      <c r="C123" s="29">
        <v>300</v>
      </c>
      <c r="D123" s="30"/>
      <c r="E123" s="31"/>
    </row>
    <row r="124" spans="1:5" ht="47.25" x14ac:dyDescent="0.25">
      <c r="A124" s="5" t="s">
        <v>351</v>
      </c>
      <c r="B124" s="7" t="s">
        <v>44</v>
      </c>
      <c r="C124" s="29"/>
      <c r="D124" s="30">
        <f>D125</f>
        <v>99000</v>
      </c>
      <c r="E124" s="29">
        <f>E125</f>
        <v>0</v>
      </c>
    </row>
    <row r="125" spans="1:5" ht="15.75" x14ac:dyDescent="0.25">
      <c r="A125" s="24" t="s">
        <v>402</v>
      </c>
      <c r="B125" s="7"/>
      <c r="C125" s="29">
        <v>300</v>
      </c>
      <c r="D125" s="30">
        <v>99000</v>
      </c>
      <c r="E125" s="31">
        <v>0</v>
      </c>
    </row>
    <row r="126" spans="1:5" ht="31.5" hidden="1" x14ac:dyDescent="0.25">
      <c r="A126" s="5" t="s">
        <v>265</v>
      </c>
      <c r="B126" s="7" t="s">
        <v>45</v>
      </c>
      <c r="C126" s="29"/>
      <c r="D126" s="30">
        <f>D127</f>
        <v>0</v>
      </c>
      <c r="E126" s="29">
        <f>E127</f>
        <v>0</v>
      </c>
    </row>
    <row r="127" spans="1:5" ht="15.75" hidden="1" x14ac:dyDescent="0.25">
      <c r="A127" s="24" t="s">
        <v>402</v>
      </c>
      <c r="B127" s="7"/>
      <c r="C127" s="29">
        <v>300</v>
      </c>
      <c r="D127" s="30"/>
      <c r="E127" s="31"/>
    </row>
    <row r="128" spans="1:5" ht="47.25" hidden="1" x14ac:dyDescent="0.25">
      <c r="A128" s="5" t="s">
        <v>266</v>
      </c>
      <c r="B128" s="7" t="s">
        <v>46</v>
      </c>
      <c r="C128" s="29"/>
      <c r="D128" s="30">
        <f>D129</f>
        <v>0</v>
      </c>
      <c r="E128" s="29">
        <f>E129</f>
        <v>0</v>
      </c>
    </row>
    <row r="129" spans="1:5" ht="15.75" hidden="1" x14ac:dyDescent="0.25">
      <c r="A129" s="24" t="s">
        <v>402</v>
      </c>
      <c r="B129" s="7"/>
      <c r="C129" s="29">
        <v>300</v>
      </c>
      <c r="D129" s="30"/>
      <c r="E129" s="31"/>
    </row>
    <row r="130" spans="1:5" ht="47.25" hidden="1" x14ac:dyDescent="0.25">
      <c r="A130" s="5" t="s">
        <v>268</v>
      </c>
      <c r="B130" s="7" t="s">
        <v>47</v>
      </c>
      <c r="C130" s="29"/>
      <c r="D130" s="30"/>
      <c r="E130" s="31"/>
    </row>
    <row r="131" spans="1:5" ht="63" x14ac:dyDescent="0.25">
      <c r="A131" s="5" t="s">
        <v>267</v>
      </c>
      <c r="B131" s="7" t="s">
        <v>48</v>
      </c>
      <c r="C131" s="29"/>
      <c r="D131" s="30">
        <f>D132</f>
        <v>1643000</v>
      </c>
      <c r="E131" s="29">
        <f>E132</f>
        <v>0</v>
      </c>
    </row>
    <row r="132" spans="1:5" ht="15.75" x14ac:dyDescent="0.25">
      <c r="A132" s="24" t="s">
        <v>402</v>
      </c>
      <c r="B132" s="7"/>
      <c r="C132" s="29">
        <v>300</v>
      </c>
      <c r="D132" s="30">
        <v>1643000</v>
      </c>
      <c r="E132" s="31"/>
    </row>
    <row r="133" spans="1:5" ht="31.5" x14ac:dyDescent="0.25">
      <c r="A133" s="20" t="s">
        <v>406</v>
      </c>
      <c r="B133" s="34" t="s">
        <v>407</v>
      </c>
      <c r="C133" s="27"/>
      <c r="D133" s="28">
        <f>D134</f>
        <v>40000</v>
      </c>
      <c r="E133" s="27">
        <f>E134</f>
        <v>40000</v>
      </c>
    </row>
    <row r="134" spans="1:5" ht="63" x14ac:dyDescent="0.25">
      <c r="A134" s="5" t="s">
        <v>408</v>
      </c>
      <c r="B134" s="7" t="s">
        <v>409</v>
      </c>
      <c r="C134" s="29"/>
      <c r="D134" s="30">
        <f>D135</f>
        <v>40000</v>
      </c>
      <c r="E134" s="29">
        <f>E135</f>
        <v>40000</v>
      </c>
    </row>
    <row r="135" spans="1:5" ht="15.75" x14ac:dyDescent="0.25">
      <c r="A135" s="24" t="s">
        <v>391</v>
      </c>
      <c r="B135" s="8"/>
      <c r="C135" s="29">
        <v>200</v>
      </c>
      <c r="D135" s="30">
        <v>40000</v>
      </c>
      <c r="E135" s="31">
        <v>40000</v>
      </c>
    </row>
    <row r="136" spans="1:5" ht="37.5" x14ac:dyDescent="0.3">
      <c r="A136" s="18" t="s">
        <v>107</v>
      </c>
      <c r="B136" s="33" t="s">
        <v>385</v>
      </c>
      <c r="C136" s="29"/>
      <c r="D136" s="55">
        <f>D137</f>
        <v>40000</v>
      </c>
      <c r="E136" s="54">
        <f>E137</f>
        <v>0</v>
      </c>
    </row>
    <row r="137" spans="1:5" ht="15.75" x14ac:dyDescent="0.25">
      <c r="A137" s="20" t="s">
        <v>102</v>
      </c>
      <c r="B137" s="34" t="s">
        <v>49</v>
      </c>
      <c r="C137" s="27"/>
      <c r="D137" s="28">
        <f>D138+D139+D141+D142+D143+D144+D145+D147</f>
        <v>40000</v>
      </c>
      <c r="E137" s="27">
        <f>E138+E139+E141+E142+E143+E144+E145+E147</f>
        <v>0</v>
      </c>
    </row>
    <row r="138" spans="1:5" ht="47.25" hidden="1" x14ac:dyDescent="0.25">
      <c r="A138" s="5" t="s">
        <v>269</v>
      </c>
      <c r="B138" s="7" t="s">
        <v>169</v>
      </c>
      <c r="C138" s="29"/>
      <c r="D138" s="30"/>
      <c r="E138" s="31"/>
    </row>
    <row r="139" spans="1:5" ht="47.25" x14ac:dyDescent="0.25">
      <c r="A139" s="5" t="s">
        <v>270</v>
      </c>
      <c r="B139" s="7" t="s">
        <v>170</v>
      </c>
      <c r="C139" s="29"/>
      <c r="D139" s="30">
        <f>D140</f>
        <v>40000</v>
      </c>
      <c r="E139" s="29">
        <f>E140</f>
        <v>0</v>
      </c>
    </row>
    <row r="140" spans="1:5" ht="15" customHeight="1" x14ac:dyDescent="0.25">
      <c r="A140" s="24" t="s">
        <v>390</v>
      </c>
      <c r="B140" s="7"/>
      <c r="C140" s="29">
        <v>600</v>
      </c>
      <c r="D140" s="30">
        <v>40000</v>
      </c>
      <c r="E140" s="31"/>
    </row>
    <row r="141" spans="1:5" ht="47.25" hidden="1" x14ac:dyDescent="0.25">
      <c r="A141" s="5" t="s">
        <v>271</v>
      </c>
      <c r="B141" s="7" t="s">
        <v>171</v>
      </c>
      <c r="C141" s="29"/>
      <c r="D141" s="30"/>
      <c r="E141" s="31"/>
    </row>
    <row r="142" spans="1:5" ht="47.25" hidden="1" x14ac:dyDescent="0.25">
      <c r="A142" s="5" t="s">
        <v>272</v>
      </c>
      <c r="B142" s="7" t="s">
        <v>50</v>
      </c>
      <c r="C142" s="29"/>
      <c r="D142" s="30"/>
      <c r="E142" s="31"/>
    </row>
    <row r="143" spans="1:5" ht="94.5" hidden="1" x14ac:dyDescent="0.25">
      <c r="A143" s="5" t="s">
        <v>273</v>
      </c>
      <c r="B143" s="7" t="s">
        <v>51</v>
      </c>
      <c r="C143" s="29"/>
      <c r="D143" s="30"/>
      <c r="E143" s="31"/>
    </row>
    <row r="144" spans="1:5" ht="47.25" hidden="1" x14ac:dyDescent="0.25">
      <c r="A144" s="5" t="s">
        <v>274</v>
      </c>
      <c r="B144" s="7" t="s">
        <v>52</v>
      </c>
      <c r="C144" s="29"/>
      <c r="D144" s="30"/>
      <c r="E144" s="31"/>
    </row>
    <row r="145" spans="1:5" ht="0.75" hidden="1" customHeight="1" x14ac:dyDescent="0.25">
      <c r="A145" s="5" t="s">
        <v>275</v>
      </c>
      <c r="B145" s="7" t="s">
        <v>53</v>
      </c>
      <c r="C145" s="29"/>
      <c r="D145" s="30">
        <f>D146</f>
        <v>0</v>
      </c>
      <c r="E145" s="29">
        <f>E146</f>
        <v>0</v>
      </c>
    </row>
    <row r="146" spans="1:5" ht="15.75" hidden="1" x14ac:dyDescent="0.25">
      <c r="A146" s="24" t="s">
        <v>390</v>
      </c>
      <c r="B146" s="7"/>
      <c r="C146" s="29">
        <v>600</v>
      </c>
      <c r="D146" s="30"/>
      <c r="E146" s="31"/>
    </row>
    <row r="147" spans="1:5" ht="47.25" hidden="1" x14ac:dyDescent="0.25">
      <c r="A147" s="5" t="s">
        <v>276</v>
      </c>
      <c r="B147" s="7" t="s">
        <v>54</v>
      </c>
      <c r="C147" s="29"/>
      <c r="D147" s="30"/>
      <c r="E147" s="31"/>
    </row>
    <row r="148" spans="1:5" ht="37.5" x14ac:dyDescent="0.3">
      <c r="A148" s="18" t="s">
        <v>108</v>
      </c>
      <c r="B148" s="35" t="s">
        <v>55</v>
      </c>
      <c r="C148" s="29"/>
      <c r="D148" s="55">
        <f>D149+D152</f>
        <v>209111</v>
      </c>
      <c r="E148" s="54">
        <f>E149+E152</f>
        <v>0</v>
      </c>
    </row>
    <row r="149" spans="1:5" ht="43.5" customHeight="1" x14ac:dyDescent="0.25">
      <c r="A149" s="20" t="s">
        <v>110</v>
      </c>
      <c r="B149" s="34" t="s">
        <v>56</v>
      </c>
      <c r="C149" s="27"/>
      <c r="D149" s="28">
        <f>D150</f>
        <v>8000</v>
      </c>
      <c r="E149" s="27">
        <f>E150</f>
        <v>0</v>
      </c>
    </row>
    <row r="150" spans="1:5" ht="63" x14ac:dyDescent="0.25">
      <c r="A150" s="5" t="s">
        <v>277</v>
      </c>
      <c r="B150" s="7" t="s">
        <v>172</v>
      </c>
      <c r="C150" s="29"/>
      <c r="D150" s="30">
        <f>D151</f>
        <v>8000</v>
      </c>
      <c r="E150" s="29">
        <f>E151</f>
        <v>0</v>
      </c>
    </row>
    <row r="151" spans="1:5" ht="15.75" x14ac:dyDescent="0.25">
      <c r="A151" s="24" t="s">
        <v>391</v>
      </c>
      <c r="B151" s="7"/>
      <c r="C151" s="29">
        <v>200</v>
      </c>
      <c r="D151" s="30">
        <v>8000</v>
      </c>
      <c r="E151" s="31"/>
    </row>
    <row r="152" spans="1:5" ht="31.5" x14ac:dyDescent="0.25">
      <c r="A152" s="20" t="s">
        <v>109</v>
      </c>
      <c r="B152" s="34" t="s">
        <v>57</v>
      </c>
      <c r="C152" s="27"/>
      <c r="D152" s="28">
        <f>D153+D155</f>
        <v>201111</v>
      </c>
      <c r="E152" s="27">
        <f>E153+E155</f>
        <v>0</v>
      </c>
    </row>
    <row r="153" spans="1:5" ht="63" x14ac:dyDescent="0.25">
      <c r="A153" s="5" t="s">
        <v>278</v>
      </c>
      <c r="B153" s="7" t="s">
        <v>173</v>
      </c>
      <c r="C153" s="29"/>
      <c r="D153" s="30">
        <f>D154</f>
        <v>20111</v>
      </c>
      <c r="E153" s="29">
        <f>E154</f>
        <v>0</v>
      </c>
    </row>
    <row r="154" spans="1:5" ht="15.75" x14ac:dyDescent="0.25">
      <c r="A154" s="24" t="s">
        <v>390</v>
      </c>
      <c r="B154" s="7"/>
      <c r="C154" s="29">
        <v>600</v>
      </c>
      <c r="D154" s="30">
        <v>20111</v>
      </c>
      <c r="E154" s="31"/>
    </row>
    <row r="155" spans="1:5" ht="63" x14ac:dyDescent="0.25">
      <c r="A155" s="5" t="s">
        <v>279</v>
      </c>
      <c r="B155" s="7" t="s">
        <v>128</v>
      </c>
      <c r="C155" s="29"/>
      <c r="D155" s="30">
        <f>D156</f>
        <v>181000</v>
      </c>
      <c r="E155" s="29">
        <f>E156</f>
        <v>0</v>
      </c>
    </row>
    <row r="156" spans="1:5" ht="15.75" x14ac:dyDescent="0.25">
      <c r="A156" s="24" t="s">
        <v>390</v>
      </c>
      <c r="B156" s="7"/>
      <c r="C156" s="29">
        <v>600</v>
      </c>
      <c r="D156" s="30">
        <v>181000</v>
      </c>
      <c r="E156" s="31"/>
    </row>
    <row r="157" spans="1:5" ht="56.25" x14ac:dyDescent="0.3">
      <c r="A157" s="18" t="s">
        <v>118</v>
      </c>
      <c r="B157" s="36" t="s">
        <v>58</v>
      </c>
      <c r="C157" s="29"/>
      <c r="D157" s="55">
        <f>D158+D161</f>
        <v>630000</v>
      </c>
      <c r="E157" s="54">
        <f>E158+E161</f>
        <v>643000</v>
      </c>
    </row>
    <row r="158" spans="1:5" ht="31.5" x14ac:dyDescent="0.25">
      <c r="A158" s="20" t="s">
        <v>305</v>
      </c>
      <c r="B158" s="34" t="s">
        <v>59</v>
      </c>
      <c r="C158" s="27"/>
      <c r="D158" s="28">
        <f>D159</f>
        <v>30000</v>
      </c>
      <c r="E158" s="27">
        <f>E159</f>
        <v>30000</v>
      </c>
    </row>
    <row r="159" spans="1:5" ht="63" x14ac:dyDescent="0.25">
      <c r="A159" s="5" t="s">
        <v>306</v>
      </c>
      <c r="B159" s="7" t="s">
        <v>174</v>
      </c>
      <c r="C159" s="29"/>
      <c r="D159" s="30">
        <f>D160</f>
        <v>30000</v>
      </c>
      <c r="E159" s="29">
        <f>E160</f>
        <v>30000</v>
      </c>
    </row>
    <row r="160" spans="1:5" ht="15.75" x14ac:dyDescent="0.25">
      <c r="A160" s="24" t="s">
        <v>391</v>
      </c>
      <c r="B160" s="7"/>
      <c r="C160" s="29">
        <v>200</v>
      </c>
      <c r="D160" s="30">
        <v>30000</v>
      </c>
      <c r="E160" s="31">
        <v>30000</v>
      </c>
    </row>
    <row r="161" spans="1:5" ht="31.5" x14ac:dyDescent="0.25">
      <c r="A161" s="20" t="s">
        <v>317</v>
      </c>
      <c r="B161" s="34" t="s">
        <v>60</v>
      </c>
      <c r="C161" s="27"/>
      <c r="D161" s="28">
        <f>D162</f>
        <v>600000</v>
      </c>
      <c r="E161" s="27">
        <f>E162</f>
        <v>613000</v>
      </c>
    </row>
    <row r="162" spans="1:5" ht="78.75" x14ac:dyDescent="0.25">
      <c r="A162" s="5" t="s">
        <v>318</v>
      </c>
      <c r="B162" s="7" t="s">
        <v>175</v>
      </c>
      <c r="C162" s="29"/>
      <c r="D162" s="30">
        <f>D163+D164</f>
        <v>600000</v>
      </c>
      <c r="E162" s="29">
        <f>E163+E164</f>
        <v>613000</v>
      </c>
    </row>
    <row r="163" spans="1:5" ht="31.5" x14ac:dyDescent="0.25">
      <c r="A163" s="24" t="s">
        <v>392</v>
      </c>
      <c r="B163" s="37"/>
      <c r="C163" s="29">
        <v>100</v>
      </c>
      <c r="D163" s="30">
        <v>575500</v>
      </c>
      <c r="E163" s="31">
        <v>575500</v>
      </c>
    </row>
    <row r="164" spans="1:5" ht="15.75" x14ac:dyDescent="0.25">
      <c r="A164" s="24" t="s">
        <v>391</v>
      </c>
      <c r="B164" s="39"/>
      <c r="C164" s="29">
        <v>200</v>
      </c>
      <c r="D164" s="30">
        <v>24500</v>
      </c>
      <c r="E164" s="31">
        <v>37500</v>
      </c>
    </row>
    <row r="165" spans="1:5" ht="37.5" x14ac:dyDescent="0.3">
      <c r="A165" s="18" t="s">
        <v>119</v>
      </c>
      <c r="B165" s="36" t="s">
        <v>61</v>
      </c>
      <c r="C165" s="29"/>
      <c r="D165" s="55">
        <f>D166+D185</f>
        <v>11349400</v>
      </c>
      <c r="E165" s="54">
        <f>E166+E185</f>
        <v>12607000</v>
      </c>
    </row>
    <row r="166" spans="1:5" ht="15.75" x14ac:dyDescent="0.25">
      <c r="A166" s="20" t="s">
        <v>120</v>
      </c>
      <c r="B166" s="34" t="s">
        <v>62</v>
      </c>
      <c r="C166" s="27"/>
      <c r="D166" s="28">
        <f>D167+D169+D171+D175+D176+D178+D179+D180+D181+D182+D183+D184+D173</f>
        <v>11250400</v>
      </c>
      <c r="E166" s="27">
        <f>E167+E169+E171+E175+E176+E178+E179+E180+E181+E182+E183+E184+E173</f>
        <v>12508000</v>
      </c>
    </row>
    <row r="167" spans="1:5" ht="47.25" x14ac:dyDescent="0.25">
      <c r="A167" s="5" t="s">
        <v>280</v>
      </c>
      <c r="B167" s="7" t="s">
        <v>176</v>
      </c>
      <c r="C167" s="29"/>
      <c r="D167" s="30">
        <f>D168</f>
        <v>5736013</v>
      </c>
      <c r="E167" s="29">
        <f>E168</f>
        <v>6050413</v>
      </c>
    </row>
    <row r="168" spans="1:5" ht="15.75" x14ac:dyDescent="0.25">
      <c r="A168" s="24" t="s">
        <v>390</v>
      </c>
      <c r="B168" s="7"/>
      <c r="C168" s="29">
        <v>600</v>
      </c>
      <c r="D168" s="30">
        <v>5736013</v>
      </c>
      <c r="E168" s="31">
        <v>6050413</v>
      </c>
    </row>
    <row r="169" spans="1:5" ht="47.25" x14ac:dyDescent="0.25">
      <c r="A169" s="5" t="s">
        <v>281</v>
      </c>
      <c r="B169" s="7" t="s">
        <v>177</v>
      </c>
      <c r="C169" s="29"/>
      <c r="D169" s="30">
        <f>D170</f>
        <v>814707</v>
      </c>
      <c r="E169" s="29">
        <f>E170</f>
        <v>1129107</v>
      </c>
    </row>
    <row r="170" spans="1:5" ht="15.75" x14ac:dyDescent="0.25">
      <c r="A170" s="24" t="s">
        <v>390</v>
      </c>
      <c r="B170" s="7"/>
      <c r="C170" s="29">
        <v>600</v>
      </c>
      <c r="D170" s="30">
        <v>814707</v>
      </c>
      <c r="E170" s="31">
        <v>1129107</v>
      </c>
    </row>
    <row r="171" spans="1:5" ht="47.25" x14ac:dyDescent="0.25">
      <c r="A171" s="5" t="s">
        <v>282</v>
      </c>
      <c r="B171" s="7" t="s">
        <v>178</v>
      </c>
      <c r="C171" s="29"/>
      <c r="D171" s="30">
        <f>D172</f>
        <v>2866690</v>
      </c>
      <c r="E171" s="29">
        <f>E172</f>
        <v>3181090</v>
      </c>
    </row>
    <row r="172" spans="1:5" ht="15.75" x14ac:dyDescent="0.25">
      <c r="A172" s="24" t="s">
        <v>390</v>
      </c>
      <c r="B172" s="7"/>
      <c r="C172" s="29">
        <v>600</v>
      </c>
      <c r="D172" s="30">
        <v>2866690</v>
      </c>
      <c r="E172" s="31">
        <v>3181090</v>
      </c>
    </row>
    <row r="173" spans="1:5" ht="47.25" x14ac:dyDescent="0.25">
      <c r="A173" s="5" t="s">
        <v>387</v>
      </c>
      <c r="B173" s="7" t="s">
        <v>384</v>
      </c>
      <c r="C173" s="29"/>
      <c r="D173" s="30">
        <f>D174</f>
        <v>1724990</v>
      </c>
      <c r="E173" s="29">
        <f>E174</f>
        <v>2039390</v>
      </c>
    </row>
    <row r="174" spans="1:5" ht="15" customHeight="1" x14ac:dyDescent="0.25">
      <c r="A174" s="24" t="s">
        <v>390</v>
      </c>
      <c r="B174" s="7"/>
      <c r="C174" s="29">
        <v>600</v>
      </c>
      <c r="D174" s="30">
        <v>1724990</v>
      </c>
      <c r="E174" s="31">
        <v>2039390</v>
      </c>
    </row>
    <row r="175" spans="1:5" ht="63" hidden="1" x14ac:dyDescent="0.25">
      <c r="A175" s="5" t="s">
        <v>283</v>
      </c>
      <c r="B175" s="7" t="s">
        <v>179</v>
      </c>
      <c r="C175" s="29"/>
      <c r="D175" s="30"/>
      <c r="E175" s="31"/>
    </row>
    <row r="176" spans="1:5" ht="46.5" customHeight="1" x14ac:dyDescent="0.25">
      <c r="A176" s="5" t="s">
        <v>284</v>
      </c>
      <c r="B176" s="7" t="s">
        <v>180</v>
      </c>
      <c r="C176" s="29"/>
      <c r="D176" s="30">
        <f>D177</f>
        <v>108000</v>
      </c>
      <c r="E176" s="29">
        <f>E177</f>
        <v>108000</v>
      </c>
    </row>
    <row r="177" spans="1:5" ht="18" customHeight="1" x14ac:dyDescent="0.25">
      <c r="A177" s="24" t="s">
        <v>390</v>
      </c>
      <c r="B177" s="7"/>
      <c r="C177" s="29">
        <v>600</v>
      </c>
      <c r="D177" s="30">
        <v>108000</v>
      </c>
      <c r="E177" s="31">
        <v>108000</v>
      </c>
    </row>
    <row r="178" spans="1:5" ht="63" hidden="1" x14ac:dyDescent="0.25">
      <c r="A178" s="5" t="s">
        <v>353</v>
      </c>
      <c r="B178" s="7" t="s">
        <v>329</v>
      </c>
      <c r="C178" s="29"/>
      <c r="D178" s="30"/>
      <c r="E178" s="31"/>
    </row>
    <row r="179" spans="1:5" ht="63" hidden="1" x14ac:dyDescent="0.25">
      <c r="A179" s="5" t="s">
        <v>353</v>
      </c>
      <c r="B179" s="7" t="s">
        <v>330</v>
      </c>
      <c r="C179" s="29"/>
      <c r="D179" s="30"/>
      <c r="E179" s="31"/>
    </row>
    <row r="180" spans="1:5" ht="63" hidden="1" x14ac:dyDescent="0.25">
      <c r="A180" s="5" t="s">
        <v>353</v>
      </c>
      <c r="B180" s="7" t="s">
        <v>331</v>
      </c>
      <c r="C180" s="29"/>
      <c r="D180" s="30"/>
      <c r="E180" s="31"/>
    </row>
    <row r="181" spans="1:5" ht="63" hidden="1" x14ac:dyDescent="0.25">
      <c r="A181" s="5" t="s">
        <v>285</v>
      </c>
      <c r="B181" s="7" t="s">
        <v>63</v>
      </c>
      <c r="C181" s="29"/>
      <c r="D181" s="30"/>
      <c r="E181" s="31"/>
    </row>
    <row r="182" spans="1:5" ht="47.25" hidden="1" x14ac:dyDescent="0.25">
      <c r="A182" s="5" t="s">
        <v>286</v>
      </c>
      <c r="B182" s="7" t="s">
        <v>64</v>
      </c>
      <c r="C182" s="29"/>
      <c r="D182" s="30"/>
      <c r="E182" s="31"/>
    </row>
    <row r="183" spans="1:5" ht="47.25" hidden="1" x14ac:dyDescent="0.25">
      <c r="A183" s="5" t="s">
        <v>287</v>
      </c>
      <c r="B183" s="7" t="s">
        <v>65</v>
      </c>
      <c r="C183" s="29"/>
      <c r="D183" s="30"/>
      <c r="E183" s="31"/>
    </row>
    <row r="184" spans="1:5" ht="47.25" hidden="1" customHeight="1" x14ac:dyDescent="0.25">
      <c r="A184" s="5" t="s">
        <v>288</v>
      </c>
      <c r="B184" s="7" t="s">
        <v>66</v>
      </c>
      <c r="C184" s="29"/>
      <c r="D184" s="30"/>
      <c r="E184" s="31"/>
    </row>
    <row r="185" spans="1:5" ht="31.5" x14ac:dyDescent="0.25">
      <c r="A185" s="20" t="s">
        <v>121</v>
      </c>
      <c r="B185" s="34" t="s">
        <v>129</v>
      </c>
      <c r="C185" s="27"/>
      <c r="D185" s="28">
        <f>D186+D188</f>
        <v>99000</v>
      </c>
      <c r="E185" s="27">
        <f>E186+E188</f>
        <v>99000</v>
      </c>
    </row>
    <row r="186" spans="1:5" ht="47.25" x14ac:dyDescent="0.25">
      <c r="A186" s="5" t="s">
        <v>289</v>
      </c>
      <c r="B186" s="7" t="s">
        <v>181</v>
      </c>
      <c r="C186" s="29"/>
      <c r="D186" s="30">
        <f>D187</f>
        <v>99000</v>
      </c>
      <c r="E186" s="29">
        <f>E187</f>
        <v>99000</v>
      </c>
    </row>
    <row r="187" spans="1:5" ht="15.75" x14ac:dyDescent="0.25">
      <c r="A187" s="24" t="s">
        <v>391</v>
      </c>
      <c r="B187" s="7"/>
      <c r="C187" s="29">
        <v>200</v>
      </c>
      <c r="D187" s="30">
        <v>99000</v>
      </c>
      <c r="E187" s="31">
        <v>99000</v>
      </c>
    </row>
    <row r="188" spans="1:5" ht="47.25" hidden="1" x14ac:dyDescent="0.25">
      <c r="A188" s="5" t="s">
        <v>290</v>
      </c>
      <c r="B188" s="7" t="s">
        <v>130</v>
      </c>
      <c r="C188" s="29"/>
      <c r="D188" s="30"/>
      <c r="E188" s="31"/>
    </row>
    <row r="189" spans="1:5" ht="37.5" x14ac:dyDescent="0.3">
      <c r="A189" s="18" t="s">
        <v>131</v>
      </c>
      <c r="B189" s="36" t="s">
        <v>67</v>
      </c>
      <c r="C189" s="29"/>
      <c r="D189" s="55">
        <f>D190+D193</f>
        <v>800000</v>
      </c>
      <c r="E189" s="54">
        <f>E190+E193</f>
        <v>548400</v>
      </c>
    </row>
    <row r="190" spans="1:5" ht="31.5" x14ac:dyDescent="0.25">
      <c r="A190" s="20" t="s">
        <v>292</v>
      </c>
      <c r="B190" s="34" t="s">
        <v>68</v>
      </c>
      <c r="C190" s="27"/>
      <c r="D190" s="28">
        <f>D191</f>
        <v>400000</v>
      </c>
      <c r="E190" s="27">
        <f>E191</f>
        <v>548400</v>
      </c>
    </row>
    <row r="191" spans="1:5" ht="47.25" x14ac:dyDescent="0.25">
      <c r="A191" s="5" t="s">
        <v>291</v>
      </c>
      <c r="B191" s="7" t="s">
        <v>182</v>
      </c>
      <c r="C191" s="29"/>
      <c r="D191" s="30">
        <f>D192</f>
        <v>400000</v>
      </c>
      <c r="E191" s="29">
        <f>E192</f>
        <v>548400</v>
      </c>
    </row>
    <row r="192" spans="1:5" ht="15.75" x14ac:dyDescent="0.25">
      <c r="A192" s="24" t="s">
        <v>391</v>
      </c>
      <c r="B192" s="7"/>
      <c r="C192" s="29">
        <v>200</v>
      </c>
      <c r="D192" s="30">
        <v>400000</v>
      </c>
      <c r="E192" s="31">
        <v>548400</v>
      </c>
    </row>
    <row r="193" spans="1:5" ht="15.75" x14ac:dyDescent="0.25">
      <c r="A193" s="20" t="s">
        <v>308</v>
      </c>
      <c r="B193" s="34" t="s">
        <v>69</v>
      </c>
      <c r="C193" s="27"/>
      <c r="D193" s="28">
        <f>D194+D196+D197</f>
        <v>400000</v>
      </c>
      <c r="E193" s="27">
        <f>E194+E196+E197</f>
        <v>0</v>
      </c>
    </row>
    <row r="194" spans="1:5" ht="47.25" x14ac:dyDescent="0.25">
      <c r="A194" s="5" t="s">
        <v>309</v>
      </c>
      <c r="B194" s="7" t="s">
        <v>183</v>
      </c>
      <c r="C194" s="29"/>
      <c r="D194" s="30">
        <f>D195</f>
        <v>400000</v>
      </c>
      <c r="E194" s="29">
        <f>E195</f>
        <v>0</v>
      </c>
    </row>
    <row r="195" spans="1:5" ht="15" customHeight="1" x14ac:dyDescent="0.25">
      <c r="A195" s="24" t="s">
        <v>391</v>
      </c>
      <c r="B195" s="7"/>
      <c r="C195" s="29">
        <v>200</v>
      </c>
      <c r="D195" s="30">
        <v>400000</v>
      </c>
      <c r="E195" s="31"/>
    </row>
    <row r="196" spans="1:5" ht="63" hidden="1" x14ac:dyDescent="0.25">
      <c r="A196" s="5" t="s">
        <v>310</v>
      </c>
      <c r="B196" s="7" t="s">
        <v>70</v>
      </c>
      <c r="C196" s="29"/>
      <c r="D196" s="30"/>
      <c r="E196" s="31"/>
    </row>
    <row r="197" spans="1:5" ht="47.25" hidden="1" x14ac:dyDescent="0.25">
      <c r="A197" s="5" t="s">
        <v>311</v>
      </c>
      <c r="B197" s="7" t="s">
        <v>71</v>
      </c>
      <c r="C197" s="29"/>
      <c r="D197" s="30"/>
      <c r="E197" s="31"/>
    </row>
    <row r="198" spans="1:5" ht="16.5" customHeight="1" x14ac:dyDescent="0.3">
      <c r="A198" s="18" t="s">
        <v>105</v>
      </c>
      <c r="B198" s="36" t="s">
        <v>72</v>
      </c>
      <c r="C198" s="29"/>
      <c r="D198" s="55">
        <f>D199</f>
        <v>1000000</v>
      </c>
      <c r="E198" s="54">
        <f>E199</f>
        <v>1000000</v>
      </c>
    </row>
    <row r="199" spans="1:5" ht="37.5" customHeight="1" x14ac:dyDescent="0.25">
      <c r="A199" s="20" t="s">
        <v>115</v>
      </c>
      <c r="B199" s="34" t="s">
        <v>73</v>
      </c>
      <c r="C199" s="27"/>
      <c r="D199" s="28">
        <f>D200+D202+D203+D204+D205</f>
        <v>1000000</v>
      </c>
      <c r="E199" s="27">
        <f>E200+E202+E203+E204+E205</f>
        <v>1000000</v>
      </c>
    </row>
    <row r="200" spans="1:5" ht="78.75" x14ac:dyDescent="0.25">
      <c r="A200" s="5" t="s">
        <v>293</v>
      </c>
      <c r="B200" s="7" t="s">
        <v>321</v>
      </c>
      <c r="C200" s="29"/>
      <c r="D200" s="30">
        <f>D201</f>
        <v>1000000</v>
      </c>
      <c r="E200" s="29">
        <f>E201</f>
        <v>1000000</v>
      </c>
    </row>
    <row r="201" spans="1:5" ht="18.75" customHeight="1" x14ac:dyDescent="0.25">
      <c r="A201" s="24" t="s">
        <v>393</v>
      </c>
      <c r="B201" s="7"/>
      <c r="C201" s="29">
        <v>800</v>
      </c>
      <c r="D201" s="30">
        <v>1000000</v>
      </c>
      <c r="E201" s="31">
        <v>1000000</v>
      </c>
    </row>
    <row r="202" spans="1:5" ht="78.75" hidden="1" x14ac:dyDescent="0.25">
      <c r="A202" s="5" t="s">
        <v>294</v>
      </c>
      <c r="B202" s="7" t="s">
        <v>334</v>
      </c>
      <c r="C202" s="29"/>
      <c r="D202" s="30"/>
      <c r="E202" s="31"/>
    </row>
    <row r="203" spans="1:5" ht="78.75" hidden="1" x14ac:dyDescent="0.25">
      <c r="A203" s="4" t="s">
        <v>294</v>
      </c>
      <c r="B203" s="7" t="s">
        <v>335</v>
      </c>
      <c r="C203" s="16"/>
      <c r="D203" s="9"/>
      <c r="E203" s="17"/>
    </row>
    <row r="204" spans="1:5" ht="78.75" hidden="1" x14ac:dyDescent="0.25">
      <c r="A204" s="4" t="s">
        <v>294</v>
      </c>
      <c r="B204" s="7" t="s">
        <v>336</v>
      </c>
      <c r="C204" s="16"/>
      <c r="D204" s="9"/>
      <c r="E204" s="17"/>
    </row>
    <row r="205" spans="1:5" ht="78.75" hidden="1" x14ac:dyDescent="0.25">
      <c r="A205" s="5" t="s">
        <v>295</v>
      </c>
      <c r="B205" s="7" t="s">
        <v>320</v>
      </c>
      <c r="C205" s="16"/>
      <c r="D205" s="9"/>
      <c r="E205" s="17"/>
    </row>
    <row r="206" spans="1:5" ht="36.950000000000003" customHeight="1" x14ac:dyDescent="0.3">
      <c r="A206" s="18" t="s">
        <v>132</v>
      </c>
      <c r="B206" s="36" t="s">
        <v>74</v>
      </c>
      <c r="C206" s="29"/>
      <c r="D206" s="55">
        <f>D207</f>
        <v>100000</v>
      </c>
      <c r="E206" s="54">
        <f>E207</f>
        <v>100000</v>
      </c>
    </row>
    <row r="207" spans="1:5" ht="36" customHeight="1" x14ac:dyDescent="0.25">
      <c r="A207" s="20" t="s">
        <v>133</v>
      </c>
      <c r="B207" s="34" t="s">
        <v>75</v>
      </c>
      <c r="C207" s="27"/>
      <c r="D207" s="28">
        <f>D208+D210</f>
        <v>100000</v>
      </c>
      <c r="E207" s="27">
        <f>E208+E210</f>
        <v>100000</v>
      </c>
    </row>
    <row r="208" spans="1:5" ht="63" x14ac:dyDescent="0.25">
      <c r="A208" s="5" t="s">
        <v>328</v>
      </c>
      <c r="B208" s="7" t="s">
        <v>187</v>
      </c>
      <c r="C208" s="29"/>
      <c r="D208" s="30">
        <f>D209</f>
        <v>100000</v>
      </c>
      <c r="E208" s="29">
        <f>E209</f>
        <v>100000</v>
      </c>
    </row>
    <row r="209" spans="1:5" ht="22.5" customHeight="1" x14ac:dyDescent="0.25">
      <c r="A209" s="24" t="s">
        <v>391</v>
      </c>
      <c r="B209" s="7"/>
      <c r="C209" s="29">
        <v>200</v>
      </c>
      <c r="D209" s="30">
        <v>100000</v>
      </c>
      <c r="E209" s="31">
        <v>100000</v>
      </c>
    </row>
    <row r="210" spans="1:5" ht="63" hidden="1" x14ac:dyDescent="0.25">
      <c r="A210" s="5" t="s">
        <v>319</v>
      </c>
      <c r="B210" s="7" t="s">
        <v>134</v>
      </c>
      <c r="C210" s="29"/>
      <c r="D210" s="30"/>
      <c r="E210" s="31"/>
    </row>
    <row r="211" spans="1:5" ht="36.75" customHeight="1" x14ac:dyDescent="0.3">
      <c r="A211" s="18" t="s">
        <v>298</v>
      </c>
      <c r="B211" s="36" t="s">
        <v>76</v>
      </c>
      <c r="C211" s="29"/>
      <c r="D211" s="55">
        <f>D212+D215+D219+D224</f>
        <v>1400000</v>
      </c>
      <c r="E211" s="54">
        <f>E212+E215+E219+E224</f>
        <v>1591000</v>
      </c>
    </row>
    <row r="212" spans="1:5" ht="15.75" hidden="1" x14ac:dyDescent="0.25">
      <c r="A212" s="5" t="s">
        <v>125</v>
      </c>
      <c r="B212" s="37" t="s">
        <v>77</v>
      </c>
      <c r="C212" s="29"/>
      <c r="D212" s="30">
        <f>D213</f>
        <v>0</v>
      </c>
      <c r="E212" s="29">
        <f>E213</f>
        <v>0</v>
      </c>
    </row>
    <row r="213" spans="1:5" ht="47.25" hidden="1" x14ac:dyDescent="0.25">
      <c r="A213" s="5" t="s">
        <v>297</v>
      </c>
      <c r="B213" s="7" t="s">
        <v>188</v>
      </c>
      <c r="C213" s="29"/>
      <c r="D213" s="30">
        <f>D214</f>
        <v>0</v>
      </c>
      <c r="E213" s="29">
        <f>E214</f>
        <v>0</v>
      </c>
    </row>
    <row r="214" spans="1:5" ht="15.75" hidden="1" x14ac:dyDescent="0.25">
      <c r="A214" s="24" t="s">
        <v>391</v>
      </c>
      <c r="B214" s="7"/>
      <c r="C214" s="29">
        <v>200</v>
      </c>
      <c r="D214" s="30"/>
      <c r="E214" s="31"/>
    </row>
    <row r="215" spans="1:5" ht="31.5" x14ac:dyDescent="0.25">
      <c r="A215" s="20" t="s">
        <v>126</v>
      </c>
      <c r="B215" s="38" t="s">
        <v>78</v>
      </c>
      <c r="C215" s="27"/>
      <c r="D215" s="28">
        <f>D216</f>
        <v>450000</v>
      </c>
      <c r="E215" s="27">
        <f>E216</f>
        <v>450000</v>
      </c>
    </row>
    <row r="216" spans="1:5" ht="63" x14ac:dyDescent="0.25">
      <c r="A216" s="5" t="s">
        <v>296</v>
      </c>
      <c r="B216" s="7" t="s">
        <v>189</v>
      </c>
      <c r="C216" s="29"/>
      <c r="D216" s="30">
        <f>D217+D218</f>
        <v>450000</v>
      </c>
      <c r="E216" s="29">
        <f>E217+E218</f>
        <v>450000</v>
      </c>
    </row>
    <row r="217" spans="1:5" ht="15.75" x14ac:dyDescent="0.25">
      <c r="A217" s="24" t="s">
        <v>391</v>
      </c>
      <c r="B217" s="7"/>
      <c r="C217" s="29">
        <v>200</v>
      </c>
      <c r="D217" s="30">
        <v>310000</v>
      </c>
      <c r="E217" s="31">
        <v>310000</v>
      </c>
    </row>
    <row r="218" spans="1:5" ht="15.75" x14ac:dyDescent="0.25">
      <c r="A218" s="24" t="s">
        <v>393</v>
      </c>
      <c r="B218" s="7"/>
      <c r="C218" s="29">
        <v>800</v>
      </c>
      <c r="D218" s="30">
        <v>140000</v>
      </c>
      <c r="E218" s="31">
        <v>140000</v>
      </c>
    </row>
    <row r="219" spans="1:5" ht="15.75" x14ac:dyDescent="0.25">
      <c r="A219" s="20" t="s">
        <v>124</v>
      </c>
      <c r="B219" s="34" t="s">
        <v>79</v>
      </c>
      <c r="C219" s="27"/>
      <c r="D219" s="28">
        <f>D220</f>
        <v>950000</v>
      </c>
      <c r="E219" s="27">
        <f>E220</f>
        <v>1141000</v>
      </c>
    </row>
    <row r="220" spans="1:5" ht="47.25" x14ac:dyDescent="0.25">
      <c r="A220" s="5" t="s">
        <v>299</v>
      </c>
      <c r="B220" s="7" t="s">
        <v>190</v>
      </c>
      <c r="C220" s="29"/>
      <c r="D220" s="30">
        <f>D221+D222+D223</f>
        <v>950000</v>
      </c>
      <c r="E220" s="29">
        <f>E221+E222+E223</f>
        <v>1141000</v>
      </c>
    </row>
    <row r="221" spans="1:5" ht="31.5" x14ac:dyDescent="0.25">
      <c r="A221" s="24" t="s">
        <v>392</v>
      </c>
      <c r="B221" s="7"/>
      <c r="C221" s="29">
        <v>100</v>
      </c>
      <c r="D221" s="30">
        <v>531000</v>
      </c>
      <c r="E221" s="31">
        <v>531000</v>
      </c>
    </row>
    <row r="222" spans="1:5" ht="15.75" x14ac:dyDescent="0.25">
      <c r="A222" s="24" t="s">
        <v>391</v>
      </c>
      <c r="B222" s="7"/>
      <c r="C222" s="29">
        <v>200</v>
      </c>
      <c r="D222" s="30">
        <v>418000</v>
      </c>
      <c r="E222" s="31">
        <v>609000</v>
      </c>
    </row>
    <row r="223" spans="1:5" ht="15.75" x14ac:dyDescent="0.25">
      <c r="A223" s="24" t="s">
        <v>393</v>
      </c>
      <c r="B223" s="7"/>
      <c r="C223" s="29">
        <v>800</v>
      </c>
      <c r="D223" s="30">
        <v>1000</v>
      </c>
      <c r="E223" s="31">
        <v>1000</v>
      </c>
    </row>
    <row r="224" spans="1:5" ht="31.5" hidden="1" x14ac:dyDescent="0.25">
      <c r="A224" s="20" t="s">
        <v>327</v>
      </c>
      <c r="B224" s="34" t="s">
        <v>80</v>
      </c>
      <c r="C224" s="27"/>
      <c r="D224" s="28">
        <f>D225+D226</f>
        <v>0</v>
      </c>
      <c r="E224" s="27">
        <f>E225+E226</f>
        <v>0</v>
      </c>
    </row>
    <row r="225" spans="1:5" ht="69" hidden="1" customHeight="1" x14ac:dyDescent="0.25">
      <c r="A225" s="5" t="s">
        <v>354</v>
      </c>
      <c r="B225" s="7" t="s">
        <v>191</v>
      </c>
      <c r="C225" s="29"/>
      <c r="D225" s="30"/>
      <c r="E225" s="31"/>
    </row>
    <row r="226" spans="1:5" ht="63" hidden="1" x14ac:dyDescent="0.25">
      <c r="A226" s="5" t="s">
        <v>300</v>
      </c>
      <c r="B226" s="7" t="s">
        <v>192</v>
      </c>
      <c r="C226" s="29"/>
      <c r="D226" s="30"/>
      <c r="E226" s="31"/>
    </row>
    <row r="227" spans="1:5" ht="37.5" x14ac:dyDescent="0.3">
      <c r="A227" s="18" t="s">
        <v>122</v>
      </c>
      <c r="B227" s="40" t="s">
        <v>81</v>
      </c>
      <c r="C227" s="29"/>
      <c r="D227" s="55">
        <f t="shared" ref="D227:E229" si="0">D228</f>
        <v>1100000</v>
      </c>
      <c r="E227" s="54">
        <f t="shared" si="0"/>
        <v>1300000</v>
      </c>
    </row>
    <row r="228" spans="1:5" ht="31.5" x14ac:dyDescent="0.25">
      <c r="A228" s="20" t="s">
        <v>184</v>
      </c>
      <c r="B228" s="34" t="s">
        <v>82</v>
      </c>
      <c r="C228" s="27"/>
      <c r="D228" s="28">
        <f t="shared" si="0"/>
        <v>1100000</v>
      </c>
      <c r="E228" s="27">
        <f t="shared" si="0"/>
        <v>1300000</v>
      </c>
    </row>
    <row r="229" spans="1:5" ht="47.25" x14ac:dyDescent="0.25">
      <c r="A229" s="5" t="s">
        <v>301</v>
      </c>
      <c r="B229" s="7" t="s">
        <v>193</v>
      </c>
      <c r="C229" s="29"/>
      <c r="D229" s="30">
        <f t="shared" si="0"/>
        <v>1100000</v>
      </c>
      <c r="E229" s="29">
        <f t="shared" si="0"/>
        <v>1300000</v>
      </c>
    </row>
    <row r="230" spans="1:5" ht="15.75" x14ac:dyDescent="0.25">
      <c r="A230" s="24" t="s">
        <v>390</v>
      </c>
      <c r="B230" s="37"/>
      <c r="C230" s="29">
        <v>600</v>
      </c>
      <c r="D230" s="30">
        <v>1100000</v>
      </c>
      <c r="E230" s="31">
        <v>1300000</v>
      </c>
    </row>
    <row r="231" spans="1:5" ht="37.5" x14ac:dyDescent="0.3">
      <c r="A231" s="18" t="s">
        <v>116</v>
      </c>
      <c r="B231" s="36" t="s">
        <v>83</v>
      </c>
      <c r="C231" s="29"/>
      <c r="D231" s="55">
        <f>D232+D238</f>
        <v>24921300</v>
      </c>
      <c r="E231" s="54">
        <f>E232+E238</f>
        <v>27821300</v>
      </c>
    </row>
    <row r="232" spans="1:5" ht="31.5" x14ac:dyDescent="0.25">
      <c r="A232" s="20" t="s">
        <v>117</v>
      </c>
      <c r="B232" s="34" t="s">
        <v>84</v>
      </c>
      <c r="C232" s="27"/>
      <c r="D232" s="28">
        <f>D233+D235+D236</f>
        <v>22901000</v>
      </c>
      <c r="E232" s="27">
        <f>E233+E235+E236</f>
        <v>24940000</v>
      </c>
    </row>
    <row r="233" spans="1:5" ht="63" x14ac:dyDescent="0.25">
      <c r="A233" s="5" t="s">
        <v>302</v>
      </c>
      <c r="B233" s="7" t="s">
        <v>194</v>
      </c>
      <c r="C233" s="29"/>
      <c r="D233" s="30">
        <f>D234</f>
        <v>4730000</v>
      </c>
      <c r="E233" s="29">
        <f>E234</f>
        <v>5142000</v>
      </c>
    </row>
    <row r="234" spans="1:5" ht="19.5" customHeight="1" x14ac:dyDescent="0.25">
      <c r="A234" s="24" t="s">
        <v>391</v>
      </c>
      <c r="B234" s="7"/>
      <c r="C234" s="29">
        <v>200</v>
      </c>
      <c r="D234" s="30">
        <v>4730000</v>
      </c>
      <c r="E234" s="29">
        <v>5142000</v>
      </c>
    </row>
    <row r="235" spans="1:5" ht="63" hidden="1" x14ac:dyDescent="0.25">
      <c r="A235" s="5" t="s">
        <v>303</v>
      </c>
      <c r="B235" s="7" t="s">
        <v>195</v>
      </c>
      <c r="C235" s="29"/>
      <c r="D235" s="30"/>
      <c r="E235" s="31"/>
    </row>
    <row r="236" spans="1:5" ht="47.25" x14ac:dyDescent="0.25">
      <c r="A236" s="5" t="s">
        <v>304</v>
      </c>
      <c r="B236" s="7" t="s">
        <v>85</v>
      </c>
      <c r="C236" s="29"/>
      <c r="D236" s="30">
        <f>D237</f>
        <v>18171000</v>
      </c>
      <c r="E236" s="29">
        <f>E237</f>
        <v>19798000</v>
      </c>
    </row>
    <row r="237" spans="1:5" ht="15.75" x14ac:dyDescent="0.25">
      <c r="A237" s="24" t="s">
        <v>391</v>
      </c>
      <c r="B237" s="7"/>
      <c r="C237" s="29">
        <v>200</v>
      </c>
      <c r="D237" s="30">
        <v>18171000</v>
      </c>
      <c r="E237" s="31">
        <v>19798000</v>
      </c>
    </row>
    <row r="238" spans="1:5" ht="31.5" x14ac:dyDescent="0.25">
      <c r="A238" s="20" t="s">
        <v>315</v>
      </c>
      <c r="B238" s="34" t="s">
        <v>86</v>
      </c>
      <c r="C238" s="27"/>
      <c r="D238" s="28">
        <f>D239+D241+D242+D244</f>
        <v>2020300</v>
      </c>
      <c r="E238" s="27">
        <f>E239+E241+E242+E244</f>
        <v>2881300</v>
      </c>
    </row>
    <row r="239" spans="1:5" ht="78.75" x14ac:dyDescent="0.25">
      <c r="A239" s="5" t="s">
        <v>316</v>
      </c>
      <c r="B239" s="7" t="s">
        <v>196</v>
      </c>
      <c r="C239" s="29"/>
      <c r="D239" s="30">
        <f>D240</f>
        <v>2000000</v>
      </c>
      <c r="E239" s="29">
        <f>E240</f>
        <v>2860000</v>
      </c>
    </row>
    <row r="240" spans="1:5" ht="15.75" x14ac:dyDescent="0.25">
      <c r="A240" s="24" t="s">
        <v>393</v>
      </c>
      <c r="B240" s="7"/>
      <c r="C240" s="29">
        <v>800</v>
      </c>
      <c r="D240" s="30">
        <v>2000000</v>
      </c>
      <c r="E240" s="31">
        <v>2860000</v>
      </c>
    </row>
    <row r="241" spans="1:5" ht="0.75" hidden="1" customHeight="1" x14ac:dyDescent="0.25">
      <c r="A241" s="5" t="s">
        <v>355</v>
      </c>
      <c r="B241" s="7" t="s">
        <v>135</v>
      </c>
      <c r="C241" s="29"/>
      <c r="D241" s="30"/>
      <c r="E241" s="31"/>
    </row>
    <row r="242" spans="1:5" ht="63" x14ac:dyDescent="0.25">
      <c r="A242" s="5" t="s">
        <v>356</v>
      </c>
      <c r="B242" s="7" t="s">
        <v>136</v>
      </c>
      <c r="C242" s="29"/>
      <c r="D242" s="30">
        <f>D243</f>
        <v>300</v>
      </c>
      <c r="E242" s="29">
        <f>E243</f>
        <v>300</v>
      </c>
    </row>
    <row r="243" spans="1:5" ht="15.75" x14ac:dyDescent="0.25">
      <c r="A243" s="24" t="s">
        <v>393</v>
      </c>
      <c r="B243" s="7"/>
      <c r="C243" s="29">
        <v>800</v>
      </c>
      <c r="D243" s="30">
        <v>300</v>
      </c>
      <c r="E243" s="31">
        <v>300</v>
      </c>
    </row>
    <row r="244" spans="1:5" ht="63" x14ac:dyDescent="0.25">
      <c r="A244" s="5" t="s">
        <v>357</v>
      </c>
      <c r="B244" s="7" t="s">
        <v>137</v>
      </c>
      <c r="C244" s="29"/>
      <c r="D244" s="30">
        <f>D245</f>
        <v>20000</v>
      </c>
      <c r="E244" s="29">
        <f>E245</f>
        <v>21000</v>
      </c>
    </row>
    <row r="245" spans="1:5" ht="15.75" x14ac:dyDescent="0.25">
      <c r="A245" s="24" t="s">
        <v>393</v>
      </c>
      <c r="B245" s="37"/>
      <c r="C245" s="29">
        <v>800</v>
      </c>
      <c r="D245" s="30">
        <v>20000</v>
      </c>
      <c r="E245" s="31">
        <v>21000</v>
      </c>
    </row>
    <row r="246" spans="1:5" ht="37.5" x14ac:dyDescent="0.3">
      <c r="A246" s="18" t="s">
        <v>111</v>
      </c>
      <c r="B246" s="40" t="s">
        <v>87</v>
      </c>
      <c r="C246" s="29"/>
      <c r="D246" s="55">
        <f>D247+D250</f>
        <v>26100</v>
      </c>
      <c r="E246" s="54">
        <f>E247+E250</f>
        <v>26100</v>
      </c>
    </row>
    <row r="247" spans="1:5" ht="0.75" hidden="1" customHeight="1" x14ac:dyDescent="0.25">
      <c r="A247" s="20" t="s">
        <v>431</v>
      </c>
      <c r="B247" s="34" t="s">
        <v>88</v>
      </c>
      <c r="C247" s="27"/>
      <c r="D247" s="28">
        <f>D248</f>
        <v>0</v>
      </c>
      <c r="E247" s="27">
        <f>E248</f>
        <v>0</v>
      </c>
    </row>
    <row r="248" spans="1:5" ht="47.25" hidden="1" x14ac:dyDescent="0.25">
      <c r="A248" s="5" t="s">
        <v>430</v>
      </c>
      <c r="B248" s="7" t="s">
        <v>197</v>
      </c>
      <c r="C248" s="29"/>
      <c r="D248" s="30">
        <f>D249</f>
        <v>0</v>
      </c>
      <c r="E248" s="29">
        <f>E249</f>
        <v>0</v>
      </c>
    </row>
    <row r="249" spans="1:5" ht="15.75" hidden="1" x14ac:dyDescent="0.25">
      <c r="A249" s="24" t="s">
        <v>391</v>
      </c>
      <c r="B249" s="7"/>
      <c r="C249" s="29">
        <v>200</v>
      </c>
      <c r="D249" s="30"/>
      <c r="E249" s="29"/>
    </row>
    <row r="250" spans="1:5" ht="31.5" x14ac:dyDescent="0.25">
      <c r="A250" s="20" t="s">
        <v>112</v>
      </c>
      <c r="B250" s="34" t="s">
        <v>89</v>
      </c>
      <c r="C250" s="27"/>
      <c r="D250" s="28">
        <f>D251+D253+D255+D256</f>
        <v>26100</v>
      </c>
      <c r="E250" s="27">
        <f>E251+E253+E255+E256</f>
        <v>26100</v>
      </c>
    </row>
    <row r="251" spans="1:5" ht="65.25" customHeight="1" x14ac:dyDescent="0.25">
      <c r="A251" s="5" t="s">
        <v>432</v>
      </c>
      <c r="B251" s="41" t="s">
        <v>198</v>
      </c>
      <c r="C251" s="29"/>
      <c r="D251" s="30">
        <f>D252</f>
        <v>10000</v>
      </c>
      <c r="E251" s="29">
        <f>E252</f>
        <v>10000</v>
      </c>
    </row>
    <row r="252" spans="1:5" ht="23.25" customHeight="1" x14ac:dyDescent="0.25">
      <c r="A252" s="24" t="s">
        <v>391</v>
      </c>
      <c r="B252" s="41"/>
      <c r="C252" s="29">
        <v>200</v>
      </c>
      <c r="D252" s="30">
        <v>10000</v>
      </c>
      <c r="E252" s="31">
        <v>10000</v>
      </c>
    </row>
    <row r="253" spans="1:5" ht="65.25" customHeight="1" x14ac:dyDescent="0.25">
      <c r="A253" s="5" t="s">
        <v>433</v>
      </c>
      <c r="B253" s="7" t="s">
        <v>199</v>
      </c>
      <c r="C253" s="29"/>
      <c r="D253" s="30">
        <f>D254</f>
        <v>16100</v>
      </c>
      <c r="E253" s="29">
        <f>E254</f>
        <v>16100</v>
      </c>
    </row>
    <row r="254" spans="1:5" ht="26.25" customHeight="1" x14ac:dyDescent="0.25">
      <c r="A254" s="24" t="s">
        <v>391</v>
      </c>
      <c r="B254" s="7"/>
      <c r="C254" s="29">
        <v>200</v>
      </c>
      <c r="D254" s="30">
        <v>16100</v>
      </c>
      <c r="E254" s="31">
        <v>16100</v>
      </c>
    </row>
    <row r="255" spans="1:5" ht="2.25" hidden="1" customHeight="1" x14ac:dyDescent="0.25">
      <c r="A255" s="5" t="s">
        <v>434</v>
      </c>
      <c r="B255" s="7" t="s">
        <v>138</v>
      </c>
      <c r="C255" s="29"/>
      <c r="D255" s="30"/>
      <c r="E255" s="31"/>
    </row>
    <row r="256" spans="1:5" ht="63.75" hidden="1" customHeight="1" x14ac:dyDescent="0.25">
      <c r="A256" s="5" t="s">
        <v>435</v>
      </c>
      <c r="B256" s="7" t="s">
        <v>139</v>
      </c>
      <c r="C256" s="29"/>
      <c r="D256" s="30"/>
      <c r="E256" s="31"/>
    </row>
    <row r="257" spans="1:5" ht="37.5" x14ac:dyDescent="0.3">
      <c r="A257" s="18" t="s">
        <v>113</v>
      </c>
      <c r="B257" s="36" t="s">
        <v>90</v>
      </c>
      <c r="C257" s="29"/>
      <c r="D257" s="55">
        <f>D258</f>
        <v>189600</v>
      </c>
      <c r="E257" s="54">
        <f>E258</f>
        <v>189600</v>
      </c>
    </row>
    <row r="258" spans="1:5" ht="31.5" x14ac:dyDescent="0.25">
      <c r="A258" s="20" t="s">
        <v>114</v>
      </c>
      <c r="B258" s="34" t="s">
        <v>91</v>
      </c>
      <c r="C258" s="27"/>
      <c r="D258" s="28">
        <f>D259+D261</f>
        <v>189600</v>
      </c>
      <c r="E258" s="27">
        <f>E259+E261</f>
        <v>189600</v>
      </c>
    </row>
    <row r="259" spans="1:5" ht="51.75" customHeight="1" x14ac:dyDescent="0.25">
      <c r="A259" s="42" t="s">
        <v>358</v>
      </c>
      <c r="B259" s="29" t="s">
        <v>200</v>
      </c>
      <c r="C259" s="29"/>
      <c r="D259" s="30">
        <f>D260</f>
        <v>189600</v>
      </c>
      <c r="E259" s="29">
        <f>E260</f>
        <v>189600</v>
      </c>
    </row>
    <row r="260" spans="1:5" ht="20.25" customHeight="1" x14ac:dyDescent="0.25">
      <c r="A260" s="24" t="s">
        <v>391</v>
      </c>
      <c r="B260" s="30"/>
      <c r="C260" s="29">
        <v>200</v>
      </c>
      <c r="D260" s="30">
        <v>189600</v>
      </c>
      <c r="E260" s="31">
        <v>189600</v>
      </c>
    </row>
    <row r="261" spans="1:5" ht="63" hidden="1" x14ac:dyDescent="0.25">
      <c r="A261" s="5" t="s">
        <v>359</v>
      </c>
      <c r="B261" s="43">
        <v>1970150</v>
      </c>
      <c r="C261" s="29"/>
      <c r="D261" s="30"/>
      <c r="E261" s="31"/>
    </row>
    <row r="262" spans="1:5" ht="37.5" x14ac:dyDescent="0.3">
      <c r="A262" s="18" t="s">
        <v>123</v>
      </c>
      <c r="B262" s="44" t="s">
        <v>92</v>
      </c>
      <c r="C262" s="29"/>
      <c r="D262" s="55">
        <f>D263</f>
        <v>620000</v>
      </c>
      <c r="E262" s="54">
        <f>E263</f>
        <v>620000</v>
      </c>
    </row>
    <row r="263" spans="1:5" ht="31.5" x14ac:dyDescent="0.25">
      <c r="A263" s="20" t="s">
        <v>314</v>
      </c>
      <c r="B263" s="34" t="s">
        <v>93</v>
      </c>
      <c r="C263" s="27"/>
      <c r="D263" s="28">
        <f>D264+D266+D268+D269+D270+D271+D273</f>
        <v>620000</v>
      </c>
      <c r="E263" s="27">
        <f>E264+E266+E268+E269+E270+E271+E273</f>
        <v>620000</v>
      </c>
    </row>
    <row r="264" spans="1:5" ht="63" x14ac:dyDescent="0.25">
      <c r="A264" s="5" t="s">
        <v>360</v>
      </c>
      <c r="B264" s="30" t="s">
        <v>201</v>
      </c>
      <c r="C264" s="29"/>
      <c r="D264" s="30">
        <f>D265</f>
        <v>210000</v>
      </c>
      <c r="E264" s="29">
        <f>E265</f>
        <v>210000</v>
      </c>
    </row>
    <row r="265" spans="1:5" ht="15.75" x14ac:dyDescent="0.25">
      <c r="A265" s="24" t="s">
        <v>394</v>
      </c>
      <c r="B265" s="30"/>
      <c r="C265" s="29">
        <v>500</v>
      </c>
      <c r="D265" s="30">
        <v>210000</v>
      </c>
      <c r="E265" s="31">
        <v>210000</v>
      </c>
    </row>
    <row r="266" spans="1:5" ht="47.25" x14ac:dyDescent="0.25">
      <c r="A266" s="5" t="s">
        <v>361</v>
      </c>
      <c r="B266" s="30" t="s">
        <v>202</v>
      </c>
      <c r="C266" s="29"/>
      <c r="D266" s="30">
        <f>D267</f>
        <v>400000</v>
      </c>
      <c r="E266" s="29">
        <f>E267</f>
        <v>400000</v>
      </c>
    </row>
    <row r="267" spans="1:5" ht="15" customHeight="1" x14ac:dyDescent="0.25">
      <c r="A267" s="24" t="s">
        <v>391</v>
      </c>
      <c r="B267" s="30"/>
      <c r="C267" s="29">
        <v>200</v>
      </c>
      <c r="D267" s="30">
        <v>400000</v>
      </c>
      <c r="E267" s="31">
        <v>400000</v>
      </c>
    </row>
    <row r="268" spans="1:5" ht="47.25" hidden="1" x14ac:dyDescent="0.25">
      <c r="A268" s="5" t="s">
        <v>362</v>
      </c>
      <c r="B268" s="30" t="s">
        <v>337</v>
      </c>
      <c r="C268" s="29"/>
      <c r="D268" s="30"/>
      <c r="E268" s="31"/>
    </row>
    <row r="269" spans="1:5" ht="47.25" hidden="1" x14ac:dyDescent="0.25">
      <c r="A269" s="5" t="s">
        <v>362</v>
      </c>
      <c r="B269" s="30" t="s">
        <v>338</v>
      </c>
      <c r="C269" s="29"/>
      <c r="D269" s="30"/>
      <c r="E269" s="31"/>
    </row>
    <row r="270" spans="1:5" ht="47.25" hidden="1" x14ac:dyDescent="0.25">
      <c r="A270" s="5" t="s">
        <v>362</v>
      </c>
      <c r="B270" s="30" t="s">
        <v>339</v>
      </c>
      <c r="C270" s="29"/>
      <c r="D270" s="30"/>
      <c r="E270" s="31"/>
    </row>
    <row r="271" spans="1:5" ht="47.25" x14ac:dyDescent="0.25">
      <c r="A271" s="5" t="s">
        <v>363</v>
      </c>
      <c r="B271" s="30" t="s">
        <v>203</v>
      </c>
      <c r="C271" s="29"/>
      <c r="D271" s="30">
        <f>D272</f>
        <v>10000</v>
      </c>
      <c r="E271" s="29">
        <f>E272</f>
        <v>10000</v>
      </c>
    </row>
    <row r="272" spans="1:5" ht="18.75" customHeight="1" x14ac:dyDescent="0.25">
      <c r="A272" s="24" t="s">
        <v>405</v>
      </c>
      <c r="B272" s="30"/>
      <c r="C272" s="29">
        <v>700</v>
      </c>
      <c r="D272" s="30">
        <v>10000</v>
      </c>
      <c r="E272" s="31">
        <v>10000</v>
      </c>
    </row>
    <row r="273" spans="1:5" ht="63" hidden="1" x14ac:dyDescent="0.25">
      <c r="A273" s="5" t="s">
        <v>364</v>
      </c>
      <c r="B273" s="30" t="s">
        <v>94</v>
      </c>
      <c r="C273" s="29"/>
      <c r="D273" s="30">
        <f>D274</f>
        <v>0</v>
      </c>
      <c r="E273" s="29">
        <f>E274</f>
        <v>0</v>
      </c>
    </row>
    <row r="274" spans="1:5" ht="15.75" hidden="1" x14ac:dyDescent="0.25">
      <c r="A274" s="24" t="s">
        <v>391</v>
      </c>
      <c r="B274" s="30"/>
      <c r="C274" s="29">
        <v>200</v>
      </c>
      <c r="D274" s="30"/>
      <c r="E274" s="31"/>
    </row>
    <row r="275" spans="1:5" ht="18.75" x14ac:dyDescent="0.3">
      <c r="A275" s="18" t="s">
        <v>1</v>
      </c>
      <c r="B275" s="44"/>
      <c r="C275" s="54"/>
      <c r="D275" s="55">
        <f>D276+D278+D282+D283+D284+D285+D286+D287+D288+D291+D293+D295+D294+D298+D301+D303+D307+D318+D328+D330</f>
        <v>63399154</v>
      </c>
      <c r="E275" s="54">
        <f>E276+E278+E282+E283+E284+E285+E286+E287+E288+E291+E293+E295+E294+E298+E301+E303+E307+E318+E328+E330</f>
        <v>67302365</v>
      </c>
    </row>
    <row r="276" spans="1:5" ht="15.75" x14ac:dyDescent="0.25">
      <c r="A276" s="5" t="s">
        <v>365</v>
      </c>
      <c r="B276" s="30" t="s">
        <v>205</v>
      </c>
      <c r="C276" s="29"/>
      <c r="D276" s="30">
        <f>D277</f>
        <v>1370000</v>
      </c>
      <c r="E276" s="29">
        <f>E277</f>
        <v>1370000</v>
      </c>
    </row>
    <row r="277" spans="1:5" ht="31.5" x14ac:dyDescent="0.25">
      <c r="A277" s="24" t="s">
        <v>392</v>
      </c>
      <c r="B277" s="30"/>
      <c r="C277" s="29">
        <v>100</v>
      </c>
      <c r="D277" s="30">
        <v>1370000</v>
      </c>
      <c r="E277" s="31">
        <v>1370000</v>
      </c>
    </row>
    <row r="278" spans="1:5" ht="15.75" x14ac:dyDescent="0.25">
      <c r="A278" s="5" t="s">
        <v>366</v>
      </c>
      <c r="B278" s="30" t="s">
        <v>206</v>
      </c>
      <c r="C278" s="29"/>
      <c r="D278" s="30">
        <f>D279+D280+D281</f>
        <v>22341800</v>
      </c>
      <c r="E278" s="29">
        <f>E279+E280+E281</f>
        <v>24540011</v>
      </c>
    </row>
    <row r="279" spans="1:5" ht="31.5" x14ac:dyDescent="0.25">
      <c r="A279" s="24" t="s">
        <v>392</v>
      </c>
      <c r="B279" s="30"/>
      <c r="C279" s="29">
        <v>100</v>
      </c>
      <c r="D279" s="30">
        <f>13462000+4028800+1043000</f>
        <v>18533800</v>
      </c>
      <c r="E279" s="29">
        <f>14989011+4143067+1262720</f>
        <v>20394798</v>
      </c>
    </row>
    <row r="280" spans="1:5" ht="15.75" x14ac:dyDescent="0.25">
      <c r="A280" s="24" t="s">
        <v>391</v>
      </c>
      <c r="B280" s="30"/>
      <c r="C280" s="29">
        <v>200</v>
      </c>
      <c r="D280" s="30">
        <f>3291000+50000</f>
        <v>3341000</v>
      </c>
      <c r="E280" s="31">
        <f>3291000+245933+130280</f>
        <v>3667213</v>
      </c>
    </row>
    <row r="281" spans="1:5" ht="21" customHeight="1" x14ac:dyDescent="0.25">
      <c r="A281" s="24" t="s">
        <v>393</v>
      </c>
      <c r="B281" s="30"/>
      <c r="C281" s="29">
        <v>800</v>
      </c>
      <c r="D281" s="30">
        <f>460000+7000</f>
        <v>467000</v>
      </c>
      <c r="E281" s="31">
        <f>460000+11000+7000</f>
        <v>478000</v>
      </c>
    </row>
    <row r="282" spans="1:5" ht="47.25" hidden="1" x14ac:dyDescent="0.25">
      <c r="A282" s="5" t="s">
        <v>367</v>
      </c>
      <c r="B282" s="30" t="s">
        <v>343</v>
      </c>
      <c r="C282" s="29"/>
      <c r="D282" s="30"/>
      <c r="E282" s="31"/>
    </row>
    <row r="283" spans="1:5" ht="47.25" hidden="1" x14ac:dyDescent="0.25">
      <c r="A283" s="5" t="s">
        <v>367</v>
      </c>
      <c r="B283" s="30" t="s">
        <v>344</v>
      </c>
      <c r="C283" s="29"/>
      <c r="D283" s="30"/>
      <c r="E283" s="31"/>
    </row>
    <row r="284" spans="1:5" ht="47.25" hidden="1" x14ac:dyDescent="0.25">
      <c r="A284" s="5" t="s">
        <v>368</v>
      </c>
      <c r="B284" s="30" t="s">
        <v>345</v>
      </c>
      <c r="C284" s="29"/>
      <c r="D284" s="30"/>
      <c r="E284" s="31"/>
    </row>
    <row r="285" spans="1:5" ht="31.5" hidden="1" x14ac:dyDescent="0.25">
      <c r="A285" s="5" t="s">
        <v>369</v>
      </c>
      <c r="B285" s="30" t="s">
        <v>340</v>
      </c>
      <c r="C285" s="29"/>
      <c r="D285" s="30"/>
      <c r="E285" s="31"/>
    </row>
    <row r="286" spans="1:5" ht="15.75" hidden="1" x14ac:dyDescent="0.25">
      <c r="A286" s="5" t="s">
        <v>370</v>
      </c>
      <c r="B286" s="30" t="s">
        <v>341</v>
      </c>
      <c r="C286" s="29"/>
      <c r="D286" s="30"/>
      <c r="E286" s="31"/>
    </row>
    <row r="287" spans="1:5" ht="15.75" hidden="1" x14ac:dyDescent="0.25">
      <c r="A287" s="5" t="s">
        <v>371</v>
      </c>
      <c r="B287" s="30" t="s">
        <v>342</v>
      </c>
      <c r="C287" s="29"/>
      <c r="D287" s="30"/>
      <c r="E287" s="31"/>
    </row>
    <row r="288" spans="1:5" ht="31.5" x14ac:dyDescent="0.25">
      <c r="A288" s="5" t="s">
        <v>372</v>
      </c>
      <c r="B288" s="30" t="s">
        <v>209</v>
      </c>
      <c r="C288" s="29"/>
      <c r="D288" s="30">
        <f>D289+D290</f>
        <v>517000</v>
      </c>
      <c r="E288" s="29">
        <f>E289+E290</f>
        <v>517000</v>
      </c>
    </row>
    <row r="289" spans="1:5" ht="31.5" x14ac:dyDescent="0.25">
      <c r="A289" s="24" t="s">
        <v>392</v>
      </c>
      <c r="B289" s="30"/>
      <c r="C289" s="29">
        <v>100</v>
      </c>
      <c r="D289" s="30">
        <v>464000</v>
      </c>
      <c r="E289" s="31">
        <v>464000</v>
      </c>
    </row>
    <row r="290" spans="1:5" ht="15.75" x14ac:dyDescent="0.25">
      <c r="A290" s="24" t="s">
        <v>391</v>
      </c>
      <c r="B290" s="30"/>
      <c r="C290" s="29">
        <v>200</v>
      </c>
      <c r="D290" s="30">
        <v>53000</v>
      </c>
      <c r="E290" s="31">
        <v>53000</v>
      </c>
    </row>
    <row r="291" spans="1:5" ht="15.75" x14ac:dyDescent="0.25">
      <c r="A291" s="5" t="s">
        <v>373</v>
      </c>
      <c r="B291" s="30" t="s">
        <v>207</v>
      </c>
      <c r="C291" s="29"/>
      <c r="D291" s="30">
        <f>D292</f>
        <v>1000000</v>
      </c>
      <c r="E291" s="29">
        <f>E292</f>
        <v>1000000</v>
      </c>
    </row>
    <row r="292" spans="1:5" ht="15.75" x14ac:dyDescent="0.25">
      <c r="A292" s="24" t="s">
        <v>393</v>
      </c>
      <c r="B292" s="30"/>
      <c r="C292" s="29">
        <v>800</v>
      </c>
      <c r="D292" s="30">
        <v>1000000</v>
      </c>
      <c r="E292" s="31">
        <v>1000000</v>
      </c>
    </row>
    <row r="293" spans="1:5" ht="15.75" hidden="1" x14ac:dyDescent="0.25">
      <c r="A293" s="5" t="s">
        <v>374</v>
      </c>
      <c r="B293" s="30" t="s">
        <v>208</v>
      </c>
      <c r="C293" s="29"/>
      <c r="D293" s="30"/>
      <c r="E293" s="31"/>
    </row>
    <row r="294" spans="1:5" ht="31.5" hidden="1" x14ac:dyDescent="0.25">
      <c r="A294" s="5" t="s">
        <v>375</v>
      </c>
      <c r="B294" s="30" t="s">
        <v>95</v>
      </c>
      <c r="C294" s="29"/>
      <c r="D294" s="30"/>
      <c r="E294" s="31"/>
    </row>
    <row r="295" spans="1:5" ht="31.5" x14ac:dyDescent="0.25">
      <c r="A295" s="5" t="s">
        <v>376</v>
      </c>
      <c r="B295" s="30" t="s">
        <v>96</v>
      </c>
      <c r="C295" s="29"/>
      <c r="D295" s="30">
        <f>D296+D297</f>
        <v>978412</v>
      </c>
      <c r="E295" s="29">
        <f>E296+E297</f>
        <v>978412</v>
      </c>
    </row>
    <row r="296" spans="1:5" ht="31.5" x14ac:dyDescent="0.25">
      <c r="A296" s="24" t="s">
        <v>392</v>
      </c>
      <c r="B296" s="30"/>
      <c r="C296" s="29">
        <v>100</v>
      </c>
      <c r="D296" s="30">
        <v>793500</v>
      </c>
      <c r="E296" s="31">
        <v>793500</v>
      </c>
    </row>
    <row r="297" spans="1:5" ht="15.75" x14ac:dyDescent="0.25">
      <c r="A297" s="24" t="s">
        <v>391</v>
      </c>
      <c r="B297" s="30"/>
      <c r="C297" s="29">
        <v>200</v>
      </c>
      <c r="D297" s="30">
        <v>184912</v>
      </c>
      <c r="E297" s="31">
        <v>184912</v>
      </c>
    </row>
    <row r="298" spans="1:5" ht="31.5" x14ac:dyDescent="0.25">
      <c r="A298" s="5" t="s">
        <v>377</v>
      </c>
      <c r="B298" s="30" t="s">
        <v>97</v>
      </c>
      <c r="C298" s="29"/>
      <c r="D298" s="30">
        <f>D299+D300</f>
        <v>366000</v>
      </c>
      <c r="E298" s="29">
        <f>E299+E300</f>
        <v>366000</v>
      </c>
    </row>
    <row r="299" spans="1:5" ht="31.5" x14ac:dyDescent="0.25">
      <c r="A299" s="24" t="s">
        <v>392</v>
      </c>
      <c r="B299" s="30"/>
      <c r="C299" s="29">
        <v>100</v>
      </c>
      <c r="D299" s="30">
        <v>342500</v>
      </c>
      <c r="E299" s="31">
        <v>342500</v>
      </c>
    </row>
    <row r="300" spans="1:5" ht="15.75" x14ac:dyDescent="0.25">
      <c r="A300" s="24" t="s">
        <v>391</v>
      </c>
      <c r="B300" s="30"/>
      <c r="C300" s="29">
        <v>200</v>
      </c>
      <c r="D300" s="30">
        <v>23500</v>
      </c>
      <c r="E300" s="31">
        <v>23500</v>
      </c>
    </row>
    <row r="301" spans="1:5" ht="31.5" x14ac:dyDescent="0.25">
      <c r="A301" s="5" t="s">
        <v>378</v>
      </c>
      <c r="B301" s="30" t="s">
        <v>98</v>
      </c>
      <c r="C301" s="29"/>
      <c r="D301" s="30">
        <f>D302</f>
        <v>23942</v>
      </c>
      <c r="E301" s="29">
        <f>E302</f>
        <v>23942</v>
      </c>
    </row>
    <row r="302" spans="1:5" ht="15.75" x14ac:dyDescent="0.25">
      <c r="A302" s="24" t="s">
        <v>391</v>
      </c>
      <c r="B302" s="30"/>
      <c r="C302" s="29">
        <v>200</v>
      </c>
      <c r="D302" s="30">
        <v>23942</v>
      </c>
      <c r="E302" s="31">
        <v>23942</v>
      </c>
    </row>
    <row r="303" spans="1:5" ht="31.5" x14ac:dyDescent="0.25">
      <c r="A303" s="5" t="s">
        <v>382</v>
      </c>
      <c r="B303" s="45" t="s">
        <v>381</v>
      </c>
      <c r="C303" s="29"/>
      <c r="D303" s="30"/>
      <c r="E303" s="31">
        <f>E304</f>
        <v>8000</v>
      </c>
    </row>
    <row r="304" spans="1:5" ht="15" customHeight="1" x14ac:dyDescent="0.25">
      <c r="A304" s="24" t="s">
        <v>391</v>
      </c>
      <c r="B304" s="46"/>
      <c r="C304" s="29">
        <v>200</v>
      </c>
      <c r="D304" s="30"/>
      <c r="E304" s="31">
        <v>8000</v>
      </c>
    </row>
    <row r="305" spans="1:5" ht="31.5" hidden="1" x14ac:dyDescent="0.25">
      <c r="A305" s="5" t="s">
        <v>0</v>
      </c>
      <c r="B305" s="29" t="s">
        <v>204</v>
      </c>
      <c r="C305" s="29"/>
      <c r="D305" s="30"/>
      <c r="E305" s="31"/>
    </row>
    <row r="306" spans="1:5" ht="31.5" hidden="1" x14ac:dyDescent="0.25">
      <c r="A306" s="5" t="s">
        <v>410</v>
      </c>
      <c r="B306" s="30" t="s">
        <v>146</v>
      </c>
      <c r="C306" s="29"/>
      <c r="D306" s="30"/>
      <c r="E306" s="31"/>
    </row>
    <row r="307" spans="1:5" ht="21.75" customHeight="1" x14ac:dyDescent="0.25">
      <c r="A307" s="5" t="s">
        <v>389</v>
      </c>
      <c r="B307" s="30" t="s">
        <v>388</v>
      </c>
      <c r="C307" s="29"/>
      <c r="D307" s="30">
        <f>D308</f>
        <v>120000</v>
      </c>
      <c r="E307" s="29">
        <f>E308</f>
        <v>120000</v>
      </c>
    </row>
    <row r="308" spans="1:5" ht="19.5" customHeight="1" x14ac:dyDescent="0.25">
      <c r="A308" s="24" t="s">
        <v>394</v>
      </c>
      <c r="B308" s="30"/>
      <c r="C308" s="29">
        <v>500</v>
      </c>
      <c r="D308" s="30">
        <v>120000</v>
      </c>
      <c r="E308" s="31">
        <v>120000</v>
      </c>
    </row>
    <row r="309" spans="1:5" ht="21" hidden="1" customHeight="1" x14ac:dyDescent="0.25">
      <c r="A309" s="5" t="s">
        <v>411</v>
      </c>
      <c r="B309" s="30" t="s">
        <v>140</v>
      </c>
      <c r="C309" s="29"/>
      <c r="D309" s="30"/>
      <c r="E309" s="31"/>
    </row>
    <row r="310" spans="1:5" ht="25.5" hidden="1" x14ac:dyDescent="0.25">
      <c r="A310" s="5" t="s">
        <v>412</v>
      </c>
      <c r="B310" s="30" t="s">
        <v>141</v>
      </c>
      <c r="C310" s="29"/>
      <c r="D310" s="30"/>
      <c r="E310" s="31"/>
    </row>
    <row r="311" spans="1:5" ht="23.25" hidden="1" x14ac:dyDescent="0.25">
      <c r="A311" s="5" t="s">
        <v>413</v>
      </c>
      <c r="B311" s="30" t="s">
        <v>142</v>
      </c>
      <c r="C311" s="29"/>
      <c r="D311" s="30"/>
      <c r="E311" s="31"/>
    </row>
    <row r="312" spans="1:5" ht="22.5" hidden="1" x14ac:dyDescent="0.25">
      <c r="A312" s="5" t="s">
        <v>414</v>
      </c>
      <c r="B312" s="30" t="s">
        <v>143</v>
      </c>
      <c r="C312" s="29"/>
      <c r="D312" s="30"/>
      <c r="E312" s="31"/>
    </row>
    <row r="313" spans="1:5" ht="22.5" hidden="1" x14ac:dyDescent="0.25">
      <c r="A313" s="5" t="s">
        <v>415</v>
      </c>
      <c r="B313" s="30" t="s">
        <v>144</v>
      </c>
      <c r="C313" s="29"/>
      <c r="D313" s="30"/>
      <c r="E313" s="31"/>
    </row>
    <row r="314" spans="1:5" ht="17.25" hidden="1" x14ac:dyDescent="0.25">
      <c r="A314" s="5" t="s">
        <v>416</v>
      </c>
      <c r="B314" s="30" t="s">
        <v>145</v>
      </c>
      <c r="C314" s="29"/>
      <c r="D314" s="30"/>
      <c r="E314" s="31"/>
    </row>
    <row r="315" spans="1:5" ht="21" hidden="1" x14ac:dyDescent="0.25">
      <c r="A315" s="5" t="s">
        <v>417</v>
      </c>
      <c r="B315" s="30" t="s">
        <v>147</v>
      </c>
      <c r="C315" s="29"/>
      <c r="D315" s="30"/>
      <c r="E315" s="31"/>
    </row>
    <row r="316" spans="1:5" ht="17.25" hidden="1" customHeight="1" x14ac:dyDescent="0.25">
      <c r="A316" s="5" t="s">
        <v>418</v>
      </c>
      <c r="B316" s="30" t="s">
        <v>148</v>
      </c>
      <c r="C316" s="29"/>
      <c r="D316" s="30"/>
      <c r="E316" s="31"/>
    </row>
    <row r="317" spans="1:5" ht="13.5" hidden="1" customHeight="1" x14ac:dyDescent="0.25">
      <c r="A317" s="5" t="s">
        <v>419</v>
      </c>
      <c r="B317" s="30" t="s">
        <v>154</v>
      </c>
      <c r="C317" s="29"/>
      <c r="D317" s="30"/>
      <c r="E317" s="31"/>
    </row>
    <row r="318" spans="1:5" ht="31.5" x14ac:dyDescent="0.25">
      <c r="A318" s="5" t="s">
        <v>420</v>
      </c>
      <c r="B318" s="30" t="s">
        <v>158</v>
      </c>
      <c r="C318" s="29"/>
      <c r="D318" s="30">
        <f>D319</f>
        <v>50000</v>
      </c>
      <c r="E318" s="29">
        <f>E319</f>
        <v>50000</v>
      </c>
    </row>
    <row r="319" spans="1:5" ht="14.25" customHeight="1" x14ac:dyDescent="0.25">
      <c r="A319" s="24" t="s">
        <v>394</v>
      </c>
      <c r="B319" s="30"/>
      <c r="C319" s="29">
        <v>500</v>
      </c>
      <c r="D319" s="30">
        <v>50000</v>
      </c>
      <c r="E319" s="31">
        <v>50000</v>
      </c>
    </row>
    <row r="320" spans="1:5" ht="47.25" hidden="1" x14ac:dyDescent="0.25">
      <c r="A320" s="5" t="s">
        <v>421</v>
      </c>
      <c r="B320" s="30" t="s">
        <v>155</v>
      </c>
      <c r="C320" s="29"/>
      <c r="D320" s="30"/>
      <c r="E320" s="31"/>
    </row>
    <row r="321" spans="1:5" ht="31.5" hidden="1" x14ac:dyDescent="0.25">
      <c r="A321" s="5" t="s">
        <v>422</v>
      </c>
      <c r="B321" s="30" t="s">
        <v>156</v>
      </c>
      <c r="C321" s="29"/>
      <c r="D321" s="30"/>
      <c r="E321" s="31"/>
    </row>
    <row r="322" spans="1:5" ht="31.5" hidden="1" x14ac:dyDescent="0.25">
      <c r="A322" s="5" t="s">
        <v>423</v>
      </c>
      <c r="B322" s="30" t="s">
        <v>159</v>
      </c>
      <c r="C322" s="29"/>
      <c r="D322" s="30"/>
      <c r="E322" s="31"/>
    </row>
    <row r="323" spans="1:5" ht="15.75" hidden="1" x14ac:dyDescent="0.25">
      <c r="A323" s="5" t="s">
        <v>424</v>
      </c>
      <c r="B323" s="30" t="s">
        <v>157</v>
      </c>
      <c r="C323" s="29"/>
      <c r="D323" s="30"/>
      <c r="E323" s="31"/>
    </row>
    <row r="324" spans="1:5" ht="47.25" hidden="1" x14ac:dyDescent="0.25">
      <c r="A324" s="5" t="s">
        <v>425</v>
      </c>
      <c r="B324" s="30" t="s">
        <v>160</v>
      </c>
      <c r="C324" s="29"/>
      <c r="D324" s="30">
        <f>D325</f>
        <v>0</v>
      </c>
      <c r="E324" s="29">
        <f>E325</f>
        <v>0</v>
      </c>
    </row>
    <row r="325" spans="1:5" ht="15.75" hidden="1" x14ac:dyDescent="0.25">
      <c r="A325" s="24" t="s">
        <v>394</v>
      </c>
      <c r="B325" s="30"/>
      <c r="C325" s="29">
        <v>500</v>
      </c>
      <c r="D325" s="30"/>
      <c r="E325" s="31"/>
    </row>
    <row r="326" spans="1:5" ht="31.5" hidden="1" x14ac:dyDescent="0.25">
      <c r="A326" s="5" t="s">
        <v>426</v>
      </c>
      <c r="B326" s="30" t="s">
        <v>161</v>
      </c>
      <c r="C326" s="29"/>
      <c r="D326" s="30">
        <f>D327</f>
        <v>0</v>
      </c>
      <c r="E326" s="29">
        <f>E327</f>
        <v>0</v>
      </c>
    </row>
    <row r="327" spans="1:5" ht="15.75" hidden="1" x14ac:dyDescent="0.25">
      <c r="A327" s="24" t="s">
        <v>394</v>
      </c>
      <c r="B327" s="30"/>
      <c r="C327" s="29">
        <v>500</v>
      </c>
      <c r="D327" s="30"/>
      <c r="E327" s="31"/>
    </row>
    <row r="328" spans="1:5" ht="31.5" x14ac:dyDescent="0.25">
      <c r="A328" s="5" t="s">
        <v>427</v>
      </c>
      <c r="B328" s="30" t="s">
        <v>162</v>
      </c>
      <c r="C328" s="29"/>
      <c r="D328" s="30">
        <f>D329</f>
        <v>36632000</v>
      </c>
      <c r="E328" s="29">
        <f>E329</f>
        <v>38329000</v>
      </c>
    </row>
    <row r="329" spans="1:5" ht="13.5" customHeight="1" x14ac:dyDescent="0.25">
      <c r="A329" s="24" t="s">
        <v>394</v>
      </c>
      <c r="B329" s="30"/>
      <c r="C329" s="29">
        <v>500</v>
      </c>
      <c r="D329" s="30">
        <v>36632000</v>
      </c>
      <c r="E329" s="31">
        <v>38329000</v>
      </c>
    </row>
    <row r="330" spans="1:5" ht="31.5" hidden="1" x14ac:dyDescent="0.25">
      <c r="A330" s="5" t="s">
        <v>428</v>
      </c>
      <c r="B330" s="30" t="s">
        <v>163</v>
      </c>
      <c r="C330" s="29"/>
      <c r="D330" s="30"/>
      <c r="E330" s="31"/>
    </row>
    <row r="331" spans="1:5" ht="45" hidden="1" x14ac:dyDescent="0.25">
      <c r="A331" s="47" t="s">
        <v>429</v>
      </c>
      <c r="B331" s="30" t="s">
        <v>346</v>
      </c>
      <c r="C331" s="29"/>
      <c r="D331" s="30">
        <f>D332</f>
        <v>0</v>
      </c>
      <c r="E331" s="29">
        <f>E332</f>
        <v>0</v>
      </c>
    </row>
    <row r="332" spans="1:5" ht="15.75" hidden="1" x14ac:dyDescent="0.25">
      <c r="A332" s="48" t="s">
        <v>394</v>
      </c>
      <c r="B332" s="49"/>
      <c r="C332" s="50">
        <v>500</v>
      </c>
      <c r="D332" s="51"/>
      <c r="E332" s="52"/>
    </row>
    <row r="333" spans="1:5" ht="27" customHeight="1" x14ac:dyDescent="0.3">
      <c r="A333" s="58" t="s">
        <v>399</v>
      </c>
      <c r="B333" s="58"/>
      <c r="C333" s="58"/>
      <c r="D333" s="58">
        <f>D4+D60+D136+D148+D157+D165+D189+D198+D206+D211+D227+D231+D246++D257+D262+D275+D305+D306</f>
        <v>361304236</v>
      </c>
      <c r="E333" s="58">
        <f>E4+E60+E136+E148+E157+E165+E189+E198+E206+E211+E227+E231+E246++E257+E262+E275+E305+E306</f>
        <v>369537128</v>
      </c>
    </row>
    <row r="334" spans="1:5" ht="21.75" customHeight="1" x14ac:dyDescent="0.25">
      <c r="A334" s="59" t="s">
        <v>400</v>
      </c>
      <c r="B334" s="53"/>
      <c r="C334" s="31"/>
      <c r="D334" s="29">
        <v>536000</v>
      </c>
      <c r="E334" s="29">
        <v>1160000</v>
      </c>
    </row>
    <row r="335" spans="1:5" ht="18.75" x14ac:dyDescent="0.3">
      <c r="A335" s="58" t="s">
        <v>401</v>
      </c>
      <c r="B335" s="58"/>
      <c r="C335" s="58"/>
      <c r="D335" s="58">
        <f>D333+D334</f>
        <v>361840236</v>
      </c>
      <c r="E335" s="58">
        <f>E333+E334</f>
        <v>370697128</v>
      </c>
    </row>
    <row r="336" spans="1:5" x14ac:dyDescent="0.25">
      <c r="A336" s="53"/>
      <c r="B336" s="53"/>
      <c r="C336" s="53"/>
      <c r="D336" s="53"/>
      <c r="E336" s="53"/>
    </row>
    <row r="337" spans="1:5" x14ac:dyDescent="0.25">
      <c r="A337" s="1"/>
      <c r="B337" s="1"/>
      <c r="C337" s="1"/>
      <c r="D337" s="1"/>
      <c r="E337" s="1"/>
    </row>
  </sheetData>
  <mergeCells count="2">
    <mergeCell ref="A2:E2"/>
    <mergeCell ref="C1:E1"/>
  </mergeCells>
  <pageMargins left="0.70866141732283472" right="0.70866141732283472" top="0.74803149606299213" bottom="0.74803149606299213" header="0.31496062992125984" footer="0.31496062992125984"/>
  <pageSetup paperSize="9" scale="49" fitToHeight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2013-09-09T20:00:00+00:00</DocDate>
    <FirstName xmlns="http://schemas.microsoft.com/sharepoint/v3" xsi:nil="true"/>
    <Description xmlns="f07adec3-9edc-4ba9-a947-c557adee0635" xsi:nil="true"/>
    <docType xmlns="aafbb199-1328-4a0f-94a7-ff9dcc491817">10</docType>
    <_x0031__x0020__x0423__x0440__x043e__x0432__x0435__x043d__x044c__x0020__x0432__x043b__x043e__x0436__x0435__x043d__x043d__x043e__x0441__x0442__x0438_ xmlns="aafbb199-1328-4a0f-94a7-ff9dcc491817">31</_x0031__x0020__x0423__x0440__x043e__x0432__x0435__x043d__x044c__x0020__x0432__x043b__x043e__x0436__x0435__x043d__x043d__x043e__x0441__x0442__x0438_>
    <_x0032__x0020__x0443__x0440__x043e__x0432__x0435__x043d__x044c__x0020__x0433__x0440__x0443__x043f__x043f__x0438__x0440__x043e__x0432__x043a__x0438_ xmlns="aafbb199-1328-4a0f-94a7-ff9dcc491817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8A45750EF1CA4C9A5D6274012A5A06" ma:contentTypeVersion="16" ma:contentTypeDescription="Создание документа." ma:contentTypeScope="" ma:versionID="4877a2c458e1a551e623991ea049f3f2">
  <xsd:schema xmlns:xsd="http://www.w3.org/2001/XMLSchema" xmlns:xs="http://www.w3.org/2001/XMLSchema" xmlns:p="http://schemas.microsoft.com/office/2006/metadata/properties" xmlns:ns1="http://schemas.microsoft.com/sharepoint/v3" xmlns:ns2="f07adec3-9edc-4ba9-a947-c557adee0635" xmlns:ns3="e0e05f54-cbf1-4c6c-9b4a-ded4f332edc5" xmlns:ns4="aafbb199-1328-4a0f-94a7-ff9dcc491817" xmlns:ns5="http://schemas.microsoft.com/sharepoint/v3/fields" targetNamespace="http://schemas.microsoft.com/office/2006/metadata/properties" ma:root="true" ma:fieldsID="3d5a087068f1c127af3bddb16b795b42" ns1:_="" ns2:_="" ns3:_="" ns4:_="" ns5:_="">
    <xsd:import namespace="http://schemas.microsoft.com/sharepoint/v3"/>
    <xsd:import namespace="f07adec3-9edc-4ba9-a947-c557adee0635"/>
    <xsd:import namespace="e0e05f54-cbf1-4c6c-9b4a-ded4f332edc5"/>
    <xsd:import namespace="aafbb199-1328-4a0f-94a7-ff9dcc49181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5:_DCDateCreated" minOccurs="0"/>
                <xsd:element ref="ns1:FirstName" minOccurs="0"/>
                <xsd:element ref="ns4:_x0031__x0020__x0423__x0440__x043e__x0432__x0435__x043d__x044c__x0020__x0432__x043b__x043e__x0436__x0435__x043d__x043d__x043e__x0441__x0442__x0438_" minOccurs="0"/>
                <xsd:element ref="ns4:_x0032__x0020__x0443__x0440__x043e__x0432__x0435__x043d__x044c__x0020__x0433__x0440__x0443__x043f__x043f__x0438__x0440__x043e__x0432__x043a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rstName" ma:index="12" nillable="true" ma:displayName="Имя" ma:internalName="First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default="[today]" ma:format="DateOnly" ma:internalName="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b199-1328-4a0f-94a7-ff9dcc491817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indexed="true" ma:list="{10f0f151-8569-4db7-aa67-2bce480f2f53}" ma:internalName="docType" ma:showField="Title">
      <xsd:simpleType>
        <xsd:restriction base="dms:Lookup"/>
      </xsd:simpleType>
    </xsd:element>
    <xsd:element name="_x0031__x0020__x0423__x0440__x043e__x0432__x0435__x043d__x044c__x0020__x0432__x043b__x043e__x0436__x0435__x043d__x043d__x043e__x0441__x0442__x0438_" ma:index="13" nillable="true" ma:displayName="1 Уровень группировки" ma:list="{72132dc0-dc7b-49ef-93e8-c3b1c6765e36}" ma:internalName="_x0031__x0020__x0423__x0440__x043e__x0432__x0435__x043d__x044c__x0020__x0432__x043b__x043e__x0436__x0435__x043d__x043d__x043e__x0441__x0442__x0438_" ma:readOnly="false" ma:showField="Title">
      <xsd:simpleType>
        <xsd:restriction base="dms:Lookup"/>
      </xsd:simpleType>
    </xsd:element>
    <xsd:element name="_x0032__x0020__x0443__x0440__x043e__x0432__x0435__x043d__x044c__x0020__x0433__x0440__x0443__x043f__x043f__x0438__x0440__x043e__x0432__x043a__x0438_" ma:index="14" nillable="true" ma:displayName="2 Уровень группировки" ma:list="{39c1bbda-82dd-4977-aac4-8f76559b35ed}" ma:internalName="_x0032__x0020__x0443__x0440__x043e__x0432__x0435__x043d__x044c__x0020__x0433__x0440__x0443__x043f__x043f__x0438__x0440__x043e__x0432__x043a__x0438_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C174D-B476-411A-B381-05A216E4A0E0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purl.org/dc/dcmitype/"/>
    <ds:schemaRef ds:uri="e0e05f54-cbf1-4c6c-9b4a-ded4f332edc5"/>
    <ds:schemaRef ds:uri="aafbb199-1328-4a0f-94a7-ff9dcc491817"/>
    <ds:schemaRef ds:uri="f07adec3-9edc-4ba9-a947-c557adee06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969EDCB-BA99-4DFF-841B-C75BB4C9B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7adec3-9edc-4ba9-a947-c557adee0635"/>
    <ds:schemaRef ds:uri="e0e05f54-cbf1-4c6c-9b4a-ded4f332edc5"/>
    <ds:schemaRef ds:uri="aafbb199-1328-4a0f-94a7-ff9dcc49181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0B003-629F-40CF-9BFA-272CD8EF5A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Целевые статьи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Лобода Инна Анатольевна</dc:creator>
  <cp:lastModifiedBy>Ольга Н. Матвеева</cp:lastModifiedBy>
  <cp:lastPrinted>2013-11-12T15:13:50Z</cp:lastPrinted>
  <dcterms:created xsi:type="dcterms:W3CDTF">2013-09-09T09:31:54Z</dcterms:created>
  <dcterms:modified xsi:type="dcterms:W3CDTF">2013-11-12T15:16:25Z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0x010100888A45750EF1CA4C9A5D6274012A5A06</vt:lpwstr>
  </property>
  <property fmtid="{D5CDD505-2E9C-101B-9397-08002B2CF9AE}" pid="3" name="vti_description">
    <vt:lpwstr>Коды целевых статей расходов, применяемых при формировании проекта областного бюджета на 2014-2016 годы_x000d_
&lt;div&gt;&lt;/div&gt;</vt:lpwstr>
  </property>
</Properties>
</file>