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40" windowWidth="15210" windowHeight="7260"/>
  </bookViews>
  <sheets>
    <sheet name="8" sheetId="17" r:id="rId1"/>
    <sheet name="Лист1" sheetId="18" r:id="rId2"/>
    <sheet name="Лист2" sheetId="19" r:id="rId3"/>
  </sheets>
  <calcPr calcId="144525"/>
</workbook>
</file>

<file path=xl/calcChain.xml><?xml version="1.0" encoding="utf-8"?>
<calcChain xmlns="http://schemas.openxmlformats.org/spreadsheetml/2006/main">
  <c r="F272" i="17" l="1"/>
  <c r="E272" i="17"/>
  <c r="F143" i="17"/>
  <c r="E143" i="17"/>
  <c r="F126" i="17"/>
  <c r="E126" i="17"/>
  <c r="F120" i="17"/>
  <c r="E120" i="17"/>
  <c r="F88" i="17"/>
  <c r="E88" i="17"/>
  <c r="F84" i="17"/>
  <c r="E84" i="17"/>
  <c r="F67" i="17"/>
  <c r="E67" i="17"/>
  <c r="F57" i="17"/>
  <c r="E57" i="17"/>
  <c r="F39" i="17"/>
  <c r="E39" i="17"/>
  <c r="E229" i="17" l="1"/>
  <c r="F229" i="17"/>
  <c r="E77" i="17" l="1"/>
  <c r="F77" i="17"/>
  <c r="E271" i="17" l="1"/>
  <c r="F271" i="17"/>
  <c r="E269" i="17"/>
  <c r="E268" i="17" s="1"/>
  <c r="E267" i="17" s="1"/>
  <c r="E266" i="17" s="1"/>
  <c r="F269" i="17"/>
  <c r="F268" i="17" s="1"/>
  <c r="F267" i="17" s="1"/>
  <c r="F266" i="17" s="1"/>
  <c r="E264" i="17"/>
  <c r="F264" i="17"/>
  <c r="E262" i="17"/>
  <c r="F262" i="17"/>
  <c r="E259" i="17"/>
  <c r="F259" i="17"/>
  <c r="E257" i="17"/>
  <c r="F257" i="17"/>
  <c r="E255" i="17"/>
  <c r="F255" i="17"/>
  <c r="E248" i="17"/>
  <c r="E247" i="17" s="1"/>
  <c r="F248" i="17"/>
  <c r="F247" i="17" s="1"/>
  <c r="E245" i="17"/>
  <c r="F245" i="17"/>
  <c r="E242" i="17"/>
  <c r="F242" i="17"/>
  <c r="E240" i="17"/>
  <c r="F240" i="17"/>
  <c r="E238" i="17"/>
  <c r="F238" i="17"/>
  <c r="E234" i="17"/>
  <c r="F234" i="17"/>
  <c r="E231" i="17"/>
  <c r="F231" i="17"/>
  <c r="E227" i="17"/>
  <c r="F227" i="17"/>
  <c r="E225" i="17"/>
  <c r="F225" i="17"/>
  <c r="E223" i="17"/>
  <c r="F223" i="17"/>
  <c r="E220" i="17"/>
  <c r="F220" i="17"/>
  <c r="E218" i="17"/>
  <c r="F218" i="17"/>
  <c r="E212" i="17"/>
  <c r="E211" i="17" s="1"/>
  <c r="E210" i="17" s="1"/>
  <c r="E209" i="17" s="1"/>
  <c r="F212" i="17"/>
  <c r="F211" i="17" s="1"/>
  <c r="F210" i="17" s="1"/>
  <c r="F209" i="17" s="1"/>
  <c r="E207" i="17"/>
  <c r="F207" i="17"/>
  <c r="E205" i="17"/>
  <c r="F205" i="17"/>
  <c r="E201" i="17"/>
  <c r="E200" i="17" s="1"/>
  <c r="F201" i="17"/>
  <c r="F200" i="17" s="1"/>
  <c r="E197" i="17"/>
  <c r="E196" i="17" s="1"/>
  <c r="F197" i="17"/>
  <c r="F196" i="17" s="1"/>
  <c r="E194" i="17"/>
  <c r="E193" i="17" s="1"/>
  <c r="F194" i="17"/>
  <c r="F193" i="17" s="1"/>
  <c r="E191" i="17"/>
  <c r="F191" i="17"/>
  <c r="E189" i="17"/>
  <c r="F189" i="17"/>
  <c r="E187" i="17"/>
  <c r="F187" i="17"/>
  <c r="E184" i="17"/>
  <c r="F184" i="17"/>
  <c r="E180" i="17"/>
  <c r="F180" i="17"/>
  <c r="E177" i="17"/>
  <c r="F177" i="17"/>
  <c r="E174" i="17"/>
  <c r="F174" i="17"/>
  <c r="E171" i="17"/>
  <c r="F171" i="17"/>
  <c r="E168" i="17"/>
  <c r="F168" i="17"/>
  <c r="E165" i="17"/>
  <c r="F165" i="17"/>
  <c r="E162" i="17"/>
  <c r="F162" i="17"/>
  <c r="E160" i="17"/>
  <c r="F160" i="17"/>
  <c r="E157" i="17"/>
  <c r="F157" i="17"/>
  <c r="E154" i="17"/>
  <c r="F154" i="17"/>
  <c r="E151" i="17"/>
  <c r="F151" i="17"/>
  <c r="E145" i="17"/>
  <c r="F145" i="17"/>
  <c r="E140" i="17"/>
  <c r="E139" i="17" s="1"/>
  <c r="F140" i="17"/>
  <c r="F139" i="17" s="1"/>
  <c r="E137" i="17"/>
  <c r="E136" i="17" s="1"/>
  <c r="F137" i="17"/>
  <c r="F136" i="17" s="1"/>
  <c r="E131" i="17"/>
  <c r="F131" i="17"/>
  <c r="E128" i="17"/>
  <c r="F128" i="17"/>
  <c r="E124" i="17"/>
  <c r="F124" i="17"/>
  <c r="E122" i="17"/>
  <c r="F122" i="17"/>
  <c r="E118" i="17"/>
  <c r="F118" i="17"/>
  <c r="E115" i="17"/>
  <c r="F115" i="17"/>
  <c r="E113" i="17"/>
  <c r="F113" i="17"/>
  <c r="E108" i="17"/>
  <c r="E107" i="17" s="1"/>
  <c r="E106" i="17" s="1"/>
  <c r="F108" i="17"/>
  <c r="F107" i="17" s="1"/>
  <c r="F106" i="17" s="1"/>
  <c r="E104" i="17"/>
  <c r="F104" i="17"/>
  <c r="E102" i="17"/>
  <c r="F102" i="17"/>
  <c r="E99" i="17"/>
  <c r="E98" i="17" s="1"/>
  <c r="F99" i="17"/>
  <c r="F98" i="17" s="1"/>
  <c r="E94" i="17"/>
  <c r="E93" i="17" s="1"/>
  <c r="F94" i="17"/>
  <c r="F93" i="17" s="1"/>
  <c r="E87" i="17"/>
  <c r="E86" i="17" s="1"/>
  <c r="F87" i="17"/>
  <c r="F86" i="17" s="1"/>
  <c r="E83" i="17"/>
  <c r="E82" i="17" s="1"/>
  <c r="F83" i="17"/>
  <c r="F82" i="17" s="1"/>
  <c r="E79" i="17"/>
  <c r="E76" i="17" s="1"/>
  <c r="E75" i="17" s="1"/>
  <c r="F79" i="17"/>
  <c r="F76" i="17" s="1"/>
  <c r="F75" i="17" s="1"/>
  <c r="E73" i="17"/>
  <c r="E72" i="17" s="1"/>
  <c r="E71" i="17" s="1"/>
  <c r="F73" i="17"/>
  <c r="F72" i="17" s="1"/>
  <c r="F71" i="17" s="1"/>
  <c r="E66" i="17"/>
  <c r="F66" i="17"/>
  <c r="E62" i="17"/>
  <c r="F62" i="17"/>
  <c r="E60" i="17"/>
  <c r="F60" i="17"/>
  <c r="E56" i="17"/>
  <c r="F56" i="17"/>
  <c r="E54" i="17"/>
  <c r="E53" i="17" s="1"/>
  <c r="F54" i="17"/>
  <c r="F53" i="17" s="1"/>
  <c r="E51" i="17"/>
  <c r="F51" i="17"/>
  <c r="E49" i="17"/>
  <c r="F49" i="17"/>
  <c r="E46" i="17"/>
  <c r="F46" i="17"/>
  <c r="E44" i="17"/>
  <c r="F44" i="17"/>
  <c r="E38" i="17"/>
  <c r="E37" i="17" s="1"/>
  <c r="E36" i="17" s="1"/>
  <c r="F38" i="17"/>
  <c r="F37" i="17" s="1"/>
  <c r="F36" i="17" s="1"/>
  <c r="E34" i="17"/>
  <c r="E33" i="17" s="1"/>
  <c r="E32" i="17" s="1"/>
  <c r="F34" i="17"/>
  <c r="F33" i="17" s="1"/>
  <c r="F32" i="17" s="1"/>
  <c r="E30" i="17"/>
  <c r="E29" i="17" s="1"/>
  <c r="E28" i="17" s="1"/>
  <c r="F30" i="17"/>
  <c r="F29" i="17" s="1"/>
  <c r="F28" i="17" s="1"/>
  <c r="E25" i="17"/>
  <c r="E24" i="17" s="1"/>
  <c r="F25" i="17"/>
  <c r="F24" i="17" s="1"/>
  <c r="E20" i="17"/>
  <c r="E19" i="17" s="1"/>
  <c r="E18" i="17" s="1"/>
  <c r="E17" i="17" s="1"/>
  <c r="F20" i="17"/>
  <c r="F19" i="17" s="1"/>
  <c r="F18" i="17" s="1"/>
  <c r="F17" i="17" s="1"/>
  <c r="E15" i="17"/>
  <c r="E14" i="17" s="1"/>
  <c r="E13" i="17" s="1"/>
  <c r="F15" i="17"/>
  <c r="F14" i="17" s="1"/>
  <c r="F13" i="17" s="1"/>
  <c r="E11" i="17"/>
  <c r="E10" i="17" s="1"/>
  <c r="F11" i="17"/>
  <c r="F10" i="17" s="1"/>
  <c r="F135" i="17" l="1"/>
  <c r="F134" i="17" s="1"/>
  <c r="E135" i="17"/>
  <c r="F70" i="17"/>
  <c r="E70" i="17"/>
  <c r="E81" i="17"/>
  <c r="F81" i="17"/>
  <c r="E43" i="17"/>
  <c r="E117" i="17"/>
  <c r="E142" i="17"/>
  <c r="F43" i="17"/>
  <c r="F59" i="17"/>
  <c r="F142" i="17"/>
  <c r="F117" i="17"/>
  <c r="E59" i="17"/>
  <c r="E101" i="17"/>
  <c r="E97" i="17" s="1"/>
  <c r="E96" i="17" s="1"/>
  <c r="F23" i="17"/>
  <c r="F22" i="17" s="1"/>
  <c r="E204" i="17"/>
  <c r="E23" i="17"/>
  <c r="E22" i="17" s="1"/>
  <c r="E65" i="17"/>
  <c r="E64" i="17" s="1"/>
  <c r="E112" i="17"/>
  <c r="E111" i="17" s="1"/>
  <c r="E110" i="17" s="1"/>
  <c r="E254" i="17"/>
  <c r="E253" i="17" s="1"/>
  <c r="E252" i="17" s="1"/>
  <c r="E222" i="17"/>
  <c r="E217" i="17"/>
  <c r="F9" i="17"/>
  <c r="F217" i="17"/>
  <c r="F216" i="17" s="1"/>
  <c r="E9" i="17"/>
  <c r="E92" i="17"/>
  <c r="E91" i="17" s="1"/>
  <c r="E150" i="17"/>
  <c r="F48" i="17"/>
  <c r="F254" i="17"/>
  <c r="F253" i="17" s="1"/>
  <c r="F252" i="17" s="1"/>
  <c r="F222" i="17"/>
  <c r="F204" i="17"/>
  <c r="F150" i="17"/>
  <c r="E134" i="17"/>
  <c r="E48" i="17"/>
  <c r="F112" i="17"/>
  <c r="F111" i="17" s="1"/>
  <c r="F110" i="17" s="1"/>
  <c r="F101" i="17"/>
  <c r="F97" i="17" s="1"/>
  <c r="F96" i="17" s="1"/>
  <c r="F92" i="17"/>
  <c r="F91" i="17" s="1"/>
  <c r="F65" i="17"/>
  <c r="F64" i="17" s="1"/>
  <c r="F27" i="17"/>
  <c r="E27" i="17"/>
  <c r="E216" i="17" l="1"/>
  <c r="E215" i="17" s="1"/>
  <c r="E214" i="17" s="1"/>
  <c r="F133" i="17"/>
  <c r="E133" i="17"/>
  <c r="F215" i="17"/>
  <c r="F214" i="17" s="1"/>
  <c r="F42" i="17"/>
  <c r="F41" i="17" s="1"/>
  <c r="E42" i="17"/>
  <c r="E41" i="17" s="1"/>
  <c r="E149" i="17"/>
  <c r="F8" i="17"/>
  <c r="E8" i="17"/>
  <c r="F149" i="17"/>
  <c r="E7" i="17" l="1"/>
  <c r="F7" i="17"/>
  <c r="E148" i="17"/>
  <c r="E147" i="17" s="1"/>
  <c r="F148" i="17"/>
  <c r="F147" i="17" s="1"/>
  <c r="F274" i="17" l="1"/>
  <c r="F276" i="17" s="1"/>
  <c r="E274" i="17"/>
  <c r="E276" i="17" s="1"/>
</calcChain>
</file>

<file path=xl/sharedStrings.xml><?xml version="1.0" encoding="utf-8"?>
<sst xmlns="http://schemas.openxmlformats.org/spreadsheetml/2006/main" count="439" uniqueCount="321">
  <si>
    <t>Муниципальная программа "Информационное общество в Большесельском муниципальном районе"</t>
  </si>
  <si>
    <t>Выравнивание бюджетной обеспеченности сельских поселений</t>
  </si>
  <si>
    <t>Казначейское   исполнение  бюджета</t>
  </si>
  <si>
    <t>Издательская деятельность</t>
  </si>
  <si>
    <t>Обеспечение условий для участия граждан в культурной жизни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</si>
  <si>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</si>
  <si>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</si>
  <si>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</si>
  <si>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</si>
  <si>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</si>
  <si>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</si>
  <si>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</si>
  <si>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</si>
  <si>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</si>
  <si>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</si>
  <si>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</si>
  <si>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</si>
  <si>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</si>
  <si>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</si>
  <si>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</si>
  <si>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</si>
  <si>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</si>
  <si>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</si>
  <si>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</si>
  <si>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</si>
  <si>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</si>
  <si>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10.0.00.00000</t>
  </si>
  <si>
    <t>10.2.00.00000</t>
  </si>
  <si>
    <t>11.0.00.00000</t>
  </si>
  <si>
    <t>11.1.00.00000</t>
  </si>
  <si>
    <t>11.1.04.00000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</si>
  <si>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</si>
  <si>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</si>
  <si>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</si>
  <si>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</si>
  <si>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</si>
  <si>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</si>
  <si>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</si>
  <si>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</si>
  <si>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</si>
  <si>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</si>
  <si>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</si>
  <si>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</si>
  <si>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</si>
  <si>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</si>
  <si>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</si>
  <si>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</si>
  <si>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</si>
  <si>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</si>
  <si>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</si>
  <si>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</si>
  <si>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</si>
  <si>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</si>
  <si>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</si>
  <si>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</si>
  <si>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</si>
  <si>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</si>
  <si>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</si>
  <si>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</si>
  <si>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</si>
  <si>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</si>
  <si>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</si>
  <si>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</si>
  <si>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</si>
  <si>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</si>
  <si>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</si>
  <si>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</si>
  <si>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</si>
  <si>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</si>
  <si>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</si>
  <si>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</si>
  <si>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</si>
  <si>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</si>
  <si>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</si>
  <si>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</si>
  <si>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</si>
  <si>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</si>
  <si>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</si>
  <si>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</si>
  <si>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</si>
  <si>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</si>
  <si>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</si>
  <si>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</si>
  <si>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</si>
  <si>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</si>
  <si>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</si>
  <si>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</si>
  <si>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</si>
  <si>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</si>
  <si>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</si>
  <si>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</si>
  <si>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</si>
  <si>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</si>
  <si>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</si>
  <si>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</si>
  <si>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</si>
  <si>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</si>
  <si>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</si>
  <si>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</si>
  <si>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</si>
  <si>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</si>
  <si>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</si>
  <si>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</si>
  <si>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Непрограммные  расходы</t>
  </si>
  <si>
    <t>Обеспечение условий для предоставления услуг, выполнения работ в сфере молодежной политики</t>
  </si>
  <si>
    <t>02.3.00.00000</t>
  </si>
  <si>
    <t>21.0.00.00000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</si>
  <si>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</si>
  <si>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</si>
  <si>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</si>
  <si>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50.0.00.12010</t>
  </si>
  <si>
    <t>50.0.00.12020</t>
  </si>
  <si>
    <t>50.0.00.12030</t>
  </si>
  <si>
    <t>50.0.00.12040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</si>
  <si>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</si>
  <si>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</si>
  <si>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</si>
  <si>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</si>
  <si>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</si>
  <si>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</si>
  <si>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13.1.01.10360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</si>
  <si>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</si>
  <si>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</si>
  <si>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</si>
  <si>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</si>
  <si>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</si>
  <si>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</si>
  <si>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</si>
  <si>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</si>
  <si>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10.2.01.10240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</si>
  <si>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</si>
  <si>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</si>
  <si>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</si>
  <si>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</si>
  <si>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</si>
  <si>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</si>
  <si>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</si>
  <si>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</si>
  <si>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</si>
  <si>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</si>
  <si>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</si>
  <si>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</si>
  <si>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</si>
  <si>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</si>
  <si>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</si>
  <si>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</si>
  <si>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</si>
  <si>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</si>
  <si>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</si>
  <si>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</si>
  <si>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</si>
  <si>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Субвенция на организацию питания обучающихся образовательных организаций</t>
  </si>
  <si>
    <t>Обеспечение отдыха и оздоровления детей на территории  Ярославской области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</si>
  <si>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</si>
  <si>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</si>
  <si>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</si>
  <si>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</si>
  <si>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</si>
  <si>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</si>
  <si>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</si>
  <si>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</si>
  <si>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</si>
  <si>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</si>
  <si>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</si>
  <si>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</si>
  <si>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</si>
  <si>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</si>
  <si>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</si>
  <si>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</si>
  <si>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</si>
  <si>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</si>
  <si>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</si>
  <si>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</si>
  <si>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</si>
  <si>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</si>
  <si>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</si>
  <si>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</si>
  <si>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</si>
  <si>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</si>
  <si>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</si>
  <si>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</si>
  <si>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</si>
  <si>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</si>
  <si>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</si>
  <si>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</si>
  <si>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</si>
  <si>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</si>
  <si>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 xml:space="preserve">Софинансирование субсидии на реализацию мероприятий по  патриотическому воспитанию граждан 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</si>
  <si>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</si>
  <si>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</si>
  <si>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</si>
  <si>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</si>
  <si>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Капитальные вложения в объекты государственной (муниципальной) собственности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</si>
  <si>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</si>
  <si>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</si>
  <si>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</si>
  <si>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</si>
  <si>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</si>
  <si>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</si>
  <si>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</si>
  <si>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</si>
  <si>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</si>
  <si>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</si>
  <si>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Главный распоряди-тель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</si>
  <si>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</si>
  <si>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</si>
  <si>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</si>
  <si>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</si>
  <si>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</si>
  <si>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</si>
  <si>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</si>
  <si>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</si>
  <si>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</si>
  <si>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</si>
  <si>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</si>
  <si>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</si>
  <si>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</si>
  <si>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</si>
  <si>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</si>
  <si>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</si>
  <si>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</si>
  <si>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</si>
  <si>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Финансовое управление администрации Большесельского муниципального района</t>
  </si>
  <si>
    <t xml:space="preserve">Администрация  Большесельского муниципального района </t>
  </si>
  <si>
    <t>Управление  социальной защиты населения администрации  Большесельского муниципального района</t>
  </si>
  <si>
    <t xml:space="preserve">Управление образования администрации Большесельского муниципального района </t>
  </si>
  <si>
    <t xml:space="preserve">к Решению </t>
  </si>
  <si>
    <t>Собрания Представителей</t>
  </si>
  <si>
    <t xml:space="preserve">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</si>
  <si>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Закупка  товаров ,  работ  и  услуг  для  государственных   муниципальных)  нужд  </t>
  </si>
  <si>
    <t>Предоставление субсидий бюджетным, автономным учреждениям и иным некоммерческим организациям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</si>
  <si>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</si>
  <si>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</si>
  <si>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Иные бюджетные ассигнования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</si>
  <si>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</si>
  <si>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>Осуществление полномочий Российской Федерации по государственной регистрации актов гражданского состояния</t>
  </si>
  <si>
    <t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</si>
  <si>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 xml:space="preserve">Закупка товаров, работ и услуг для государственных (муниципальных) нужд </t>
  </si>
  <si>
    <t>Субсидия на повышение оплаты труда отдельным категориям работников муниципальных учреждений в сфере образования</t>
  </si>
  <si>
    <t>Обеспечение  деятельности  библиотек</t>
  </si>
  <si>
    <t>11.1.01.10320</t>
  </si>
  <si>
    <t>Субсидия  на  повышение  оплаты  труда  отдельным  категориям  работников  муниципальных  учреждений  в  сфере  культуры</t>
  </si>
  <si>
    <t>Обеспечение  деятельности  учреждений  по  организации  досуга  в  сфере  культуры</t>
  </si>
  <si>
    <t>11.1.10.10300</t>
  </si>
  <si>
    <t>Субвенция  на  содержание  муниципальных казенных  учреждений  социального  обслуживания  населения ,  на  предоставление  субсидий  муниципальным  бюджетным  учреждениям  социального  обслуживания  населения  на  выполнение  муниципальных  заданий  и  иные  цели</t>
  </si>
  <si>
    <t>03.1.02.70850</t>
  </si>
  <si>
    <t>02.3.01.14880</t>
  </si>
  <si>
    <t>Поддержка доступа граждан информационно -библиотечными ресурсами</t>
  </si>
  <si>
    <t>11.1.10.00000</t>
  </si>
  <si>
    <t>11.1.01.00000</t>
  </si>
  <si>
    <t>11.1.01.75900</t>
  </si>
  <si>
    <t>11.1.04.75900</t>
  </si>
  <si>
    <t>Создание условий для организациидосуга и обеспечения жителей услугами организаций культуры</t>
  </si>
  <si>
    <t>11.1.10.75900</t>
  </si>
  <si>
    <t>25.2.01.12880</t>
  </si>
  <si>
    <t>50.0.00.80190</t>
  </si>
  <si>
    <t>50.0.00.80200</t>
  </si>
  <si>
    <t>03.1.01.70740</t>
  </si>
  <si>
    <t>03.1.01.70750</t>
  </si>
  <si>
    <t>03.1.01.70840</t>
  </si>
  <si>
    <t>03.1.01.70860</t>
  </si>
  <si>
    <t>03.1.01.70870</t>
  </si>
  <si>
    <t>03.1.01.73040</t>
  </si>
  <si>
    <t>03.1.01.75480</t>
  </si>
  <si>
    <t>03.1.01.75490</t>
  </si>
  <si>
    <t>03.1.03.70890</t>
  </si>
  <si>
    <t>24.2.02.72550</t>
  </si>
  <si>
    <t>02.1.01.75890</t>
  </si>
  <si>
    <t>02.1.02.70430</t>
  </si>
  <si>
    <t>02.1.02.70500</t>
  </si>
  <si>
    <t>02.1.02.70460</t>
  </si>
  <si>
    <t>02.1.02.70520</t>
  </si>
  <si>
    <t>02.1.02.70530</t>
  </si>
  <si>
    <t>02.1.02.70550</t>
  </si>
  <si>
    <t>02.1.02.73110</t>
  </si>
  <si>
    <t>03.3.02.71000</t>
  </si>
  <si>
    <t>03.3.02.71060</t>
  </si>
  <si>
    <t>03.3.02.74390</t>
  </si>
  <si>
    <t>03.3.02.75160</t>
  </si>
  <si>
    <t>03.3.02.11000</t>
  </si>
  <si>
    <t>24.2.02.72560</t>
  </si>
  <si>
    <t xml:space="preserve">Муниципальная целевая программа «Повышение безопасности  дорожного  движения в Большесельском муниципальном районе" </t>
  </si>
  <si>
    <t>Муниципальная  целевая программа  "Актуализация градостроительной документации Большесельского муниципального района на 2019-2020годы"</t>
  </si>
  <si>
    <t>Субвенция  на  осуществление  ежемесячной  денежной  выплаты, назначаемой  при  рождении третьего ребенка или последующих детей до достижения ребенком возраста трех лет, в части  расходов по доставке выплат получателям</t>
  </si>
  <si>
    <t>Муниципальная программа "Обеспечение доступным и комфортным жильем население Большесельского муниципального района  на  2019-2021"</t>
  </si>
  <si>
    <t>Муниципальная целевая программа "Профилактика правонарушений, проявлений экстримизма, терроризма и противодействие незаконной миграции в Большесельском муниципальном районе "</t>
  </si>
  <si>
    <t>Ведомственная  целевая  программа  «Развитие  сферы  культуры   Большесельского муниципального района»</t>
  </si>
  <si>
    <t xml:space="preserve">Софинансирование  субсидии  на  реализацию мероприятий  по возмещению части затрат организациям и индивидуальным предпринимателям, занимающимся доставкой товаров в отдаленные сельские  населенные пункты </t>
  </si>
  <si>
    <t>Муниципальная целевая программа"Комплексная пронрамма модернизации и реформирования жилищно-коммунального хозяйства Большесельского муниципального района"</t>
  </si>
  <si>
    <t>14.2.00.00000</t>
  </si>
  <si>
    <t>Газификация населённых пунктов Большесельского района (строительство межпоселковых газопроводов и распределительных газовых сетей с вводом их в эксплуатацию)</t>
  </si>
  <si>
    <t>14.2.02.00000</t>
  </si>
  <si>
    <t>24.1.03.00000</t>
  </si>
  <si>
    <t>Софинансирование субсидии на финансирование дорожного хозяйства</t>
  </si>
  <si>
    <t>24.1.03.12440</t>
  </si>
  <si>
    <t>Региональный проект "Финансовая поддержкасемей при рождении детей"</t>
  </si>
  <si>
    <t>03.1.Р1.00000</t>
  </si>
  <si>
    <t>Субсидия на ежемесячную денежную выплату, назначаемую в случае рождения третьего ребёнка или последующих детей до достижения ребёнком возраста 3 лет"</t>
  </si>
  <si>
    <t>03.1.Р1.50840</t>
  </si>
  <si>
    <t>Субвенция на выплнение полномочий Российской Федерации по осуществлению ежемесячной выплаты в связи с рождением (усыновлением) первого ребёнка</t>
  </si>
  <si>
    <t>03.1.Р1.55730</t>
  </si>
  <si>
    <t>Субсидия на реализацию мероприятий по строительству объектов газификации</t>
  </si>
  <si>
    <t>14.2.02.75260</t>
  </si>
  <si>
    <t>Описание местоположения границ населенных пунктов и территориальных зон</t>
  </si>
  <si>
    <t>05.1.01.10930</t>
  </si>
  <si>
    <t>Субсидия на финансирование  дорожного хозяйства</t>
  </si>
  <si>
    <t>24.1.03.72440</t>
  </si>
  <si>
    <t xml:space="preserve">Субсидия  на  реализацию мероприятий  по возмещению части затрат организациям и индивидуальным предпринимателям, занимающимся доставкой товаров в отдаленные сельские  населенные пункты </t>
  </si>
  <si>
    <t>25.2.01.72880</t>
  </si>
  <si>
    <t>Обеспечение сохранности документов,хранящихся в МКУ "Служба обеспечения, муницпальный архив Большесельского муниципального района"</t>
  </si>
  <si>
    <t>Обеспечение  архивной деятельности</t>
  </si>
  <si>
    <t>21.3.03.00000</t>
  </si>
  <si>
    <t>21.3.03.10470</t>
  </si>
  <si>
    <t xml:space="preserve">Условно утвержденные расходы </t>
  </si>
  <si>
    <t>Итого</t>
  </si>
  <si>
    <t>14.2.02.15260</t>
  </si>
  <si>
    <t>Софинансирование  субсидии  на  реализацию  мероприятий  по  строительству  обьектов  газификации</t>
  </si>
  <si>
    <t>от  .12.2019   №</t>
  </si>
  <si>
    <t>Ведомственная структура расходов районного бюджета на плановый период  2021-2022 г.</t>
  </si>
  <si>
    <t>Приложение  №8</t>
  </si>
  <si>
    <t>Капитальный ремонт и ремонт автомобильных дорог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</si>
</sst>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2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" fillId="5" borderId="1" xfId="0" applyFont="1" applyFill="1" applyBorder="1"/>
    <xf numFmtId="2" fontId="4" fillId="5" borderId="1" xfId="0" applyNumberFormat="1" applyFont="1" applyFill="1" applyBorder="1"/>
    <xf numFmtId="2" fontId="11" fillId="5" borderId="1" xfId="0" applyNumberFormat="1" applyFont="1" applyFill="1" applyBorder="1"/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0" fillId="0" borderId="0" xfId="0" applyFont="1"/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5" fillId="3" borderId="1" xfId="0" applyFont="1" applyFill="1" applyBorder="1"/>
    <xf numFmtId="0" fontId="0" fillId="3" borderId="1" xfId="0" applyFill="1" applyBorder="1"/>
    <xf numFmtId="49" fontId="4" fillId="3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1"/>
  <sheetViews>
    <sheetView tabSelected="1" topLeftCell="B267" zoomScaleNormal="100" workbookViewId="0">
      <selection activeCell="G267" sqref="G1:G1048576"/>
    </sheetView>
  </sheetViews>
  <sheetFormatPr defaultRowHeight="15" x14ac:dyDescent="0.25"/>
  <cols>
    <col min="1" max="1" width="65.5703125" customWidth="1"/>
    <col min="2" max="2" width="13.7109375" customWidth="1"/>
    <col min="3" max="3" width="14.28515625" customWidth="1"/>
    <col min="4" max="4" width="11.85546875" customWidth="1"/>
    <col min="5" max="5" width="16" customWidth="1"/>
    <col min="6" max="6" width="21.5703125" customWidth="1"/>
  </cols>
  <sheetData>
    <row r="1" spans="1:6" x14ac:dyDescent="0.25">
      <c r="D1" s="1"/>
      <c r="E1" s="1" t="s">
        <v>319</v>
      </c>
      <c r="F1" s="1"/>
    </row>
    <row r="2" spans="1:6" x14ac:dyDescent="0.25">
      <c r="D2" s="1"/>
      <c r="E2" s="1" t="s">
        <v>226</v>
      </c>
      <c r="F2" s="1"/>
    </row>
    <row r="3" spans="1:6" x14ac:dyDescent="0.25">
      <c r="D3" s="1"/>
      <c r="E3" s="1" t="s">
        <v>227</v>
      </c>
      <c r="F3" s="1"/>
    </row>
    <row r="4" spans="1:6" x14ac:dyDescent="0.25">
      <c r="D4" s="1"/>
      <c r="E4" s="1" t="s">
        <v>317</v>
      </c>
      <c r="F4" s="1"/>
    </row>
    <row r="5" spans="1:6" ht="15.75" x14ac:dyDescent="0.25">
      <c r="A5" s="75" t="s">
        <v>318</v>
      </c>
      <c r="B5" s="76"/>
      <c r="C5" s="76"/>
      <c r="D5" s="76"/>
      <c r="E5" s="62"/>
      <c r="F5" s="62"/>
    </row>
    <row r="6" spans="1:6" ht="45" x14ac:dyDescent="0.25">
      <c r="A6" s="2" t="s">
        <v>175</v>
      </c>
      <c r="B6" s="61" t="s">
        <v>203</v>
      </c>
      <c r="C6" s="61" t="s">
        <v>173</v>
      </c>
      <c r="D6" s="61" t="s">
        <v>174</v>
      </c>
      <c r="E6" s="63">
        <v>2021</v>
      </c>
      <c r="F6" s="63">
        <v>2022</v>
      </c>
    </row>
    <row r="7" spans="1:6" ht="15.75" x14ac:dyDescent="0.25">
      <c r="A7" s="38" t="s">
        <v>223</v>
      </c>
      <c r="B7" s="55">
        <v>704</v>
      </c>
      <c r="C7" s="39"/>
      <c r="D7" s="39"/>
      <c r="E7" s="40">
        <f>E8+E17+E22+E27+E36+E41+E64+E70+E81+E91+E96+E110+E117</f>
        <v>60103338</v>
      </c>
      <c r="F7" s="40">
        <f>F8+F17+F22+F27+F36+F41+F64+F70+F81+F91+F96+F110+F117</f>
        <v>35631646</v>
      </c>
    </row>
    <row r="8" spans="1:6" ht="43.5" x14ac:dyDescent="0.25">
      <c r="A8" s="42" t="s">
        <v>65</v>
      </c>
      <c r="B8" s="42"/>
      <c r="C8" s="43" t="s">
        <v>6</v>
      </c>
      <c r="D8" s="19"/>
      <c r="E8" s="44">
        <f>E9+E13</f>
        <v>510000</v>
      </c>
      <c r="F8" s="44">
        <f>F9+F13</f>
        <v>305000</v>
      </c>
    </row>
    <row r="9" spans="1:6" ht="45" x14ac:dyDescent="0.25">
      <c r="A9" s="45" t="s">
        <v>193</v>
      </c>
      <c r="B9" s="45"/>
      <c r="C9" s="46" t="s">
        <v>12</v>
      </c>
      <c r="D9" s="47"/>
      <c r="E9" s="48">
        <f t="shared" ref="E9:F10" si="0">E10</f>
        <v>500000</v>
      </c>
      <c r="F9" s="48">
        <f t="shared" si="0"/>
        <v>300000</v>
      </c>
    </row>
    <row r="10" spans="1:6" ht="30" x14ac:dyDescent="0.25">
      <c r="A10" s="6" t="s">
        <v>104</v>
      </c>
      <c r="B10" s="6"/>
      <c r="C10" s="25" t="s">
        <v>13</v>
      </c>
      <c r="D10" s="10"/>
      <c r="E10" s="14">
        <f t="shared" si="0"/>
        <v>500000</v>
      </c>
      <c r="F10" s="14">
        <f t="shared" si="0"/>
        <v>300000</v>
      </c>
    </row>
    <row r="11" spans="1:6" ht="39.75" customHeight="1" x14ac:dyDescent="0.25">
      <c r="A11" s="8" t="s">
        <v>78</v>
      </c>
      <c r="B11" s="8"/>
      <c r="C11" s="12" t="s">
        <v>64</v>
      </c>
      <c r="D11" s="9"/>
      <c r="E11" s="16">
        <f t="shared" ref="E11:F11" si="1">E12</f>
        <v>500000</v>
      </c>
      <c r="F11" s="16">
        <f t="shared" si="1"/>
        <v>300000</v>
      </c>
    </row>
    <row r="12" spans="1:6" ht="30" x14ac:dyDescent="0.25">
      <c r="A12" s="8" t="s">
        <v>168</v>
      </c>
      <c r="B12" s="8"/>
      <c r="C12" s="12"/>
      <c r="D12" s="9">
        <v>600</v>
      </c>
      <c r="E12" s="62">
        <v>500000</v>
      </c>
      <c r="F12" s="62">
        <v>300000</v>
      </c>
    </row>
    <row r="13" spans="1:6" ht="45" x14ac:dyDescent="0.25">
      <c r="A13" s="45" t="s">
        <v>194</v>
      </c>
      <c r="B13" s="45"/>
      <c r="C13" s="46" t="s">
        <v>105</v>
      </c>
      <c r="D13" s="49"/>
      <c r="E13" s="48">
        <f t="shared" ref="E13:F13" si="2">E14</f>
        <v>10000</v>
      </c>
      <c r="F13" s="48">
        <f t="shared" si="2"/>
        <v>5000</v>
      </c>
    </row>
    <row r="14" spans="1:6" ht="30" x14ac:dyDescent="0.25">
      <c r="A14" s="6" t="s">
        <v>137</v>
      </c>
      <c r="B14" s="6"/>
      <c r="C14" s="25" t="s">
        <v>63</v>
      </c>
      <c r="D14" s="4"/>
      <c r="E14" s="14">
        <f t="shared" ref="E14:F15" si="3">E15</f>
        <v>10000</v>
      </c>
      <c r="F14" s="14">
        <f t="shared" si="3"/>
        <v>5000</v>
      </c>
    </row>
    <row r="15" spans="1:6" ht="30" x14ac:dyDescent="0.25">
      <c r="A15" s="8" t="s">
        <v>187</v>
      </c>
      <c r="B15" s="8"/>
      <c r="C15" s="12" t="s">
        <v>246</v>
      </c>
      <c r="D15" s="4"/>
      <c r="E15" s="16">
        <f t="shared" si="3"/>
        <v>10000</v>
      </c>
      <c r="F15" s="16">
        <f t="shared" si="3"/>
        <v>5000</v>
      </c>
    </row>
    <row r="16" spans="1:6" ht="30" x14ac:dyDescent="0.25">
      <c r="A16" s="8" t="s">
        <v>168</v>
      </c>
      <c r="B16" s="8"/>
      <c r="C16" s="12"/>
      <c r="D16" s="4">
        <v>600</v>
      </c>
      <c r="E16" s="62">
        <v>10000</v>
      </c>
      <c r="F16" s="62">
        <v>5000</v>
      </c>
    </row>
    <row r="17" spans="1:6" ht="29.25" x14ac:dyDescent="0.25">
      <c r="A17" s="42" t="s">
        <v>79</v>
      </c>
      <c r="B17" s="42"/>
      <c r="C17" s="50" t="s">
        <v>14</v>
      </c>
      <c r="D17" s="19"/>
      <c r="E17" s="44">
        <f t="shared" ref="E17:F20" si="4">E18</f>
        <v>20000</v>
      </c>
      <c r="F17" s="44">
        <f t="shared" si="4"/>
        <v>20000</v>
      </c>
    </row>
    <row r="18" spans="1:6" ht="30" x14ac:dyDescent="0.25">
      <c r="A18" s="45" t="s">
        <v>80</v>
      </c>
      <c r="B18" s="45"/>
      <c r="C18" s="59" t="s">
        <v>15</v>
      </c>
      <c r="D18" s="47"/>
      <c r="E18" s="48">
        <f t="shared" si="4"/>
        <v>20000</v>
      </c>
      <c r="F18" s="48">
        <f t="shared" si="4"/>
        <v>20000</v>
      </c>
    </row>
    <row r="19" spans="1:6" ht="30" x14ac:dyDescent="0.25">
      <c r="A19" s="6" t="s">
        <v>146</v>
      </c>
      <c r="B19" s="6"/>
      <c r="C19" s="26" t="s">
        <v>143</v>
      </c>
      <c r="D19" s="4"/>
      <c r="E19" s="14">
        <f t="shared" si="4"/>
        <v>20000</v>
      </c>
      <c r="F19" s="14">
        <f t="shared" si="4"/>
        <v>20000</v>
      </c>
    </row>
    <row r="20" spans="1:6" ht="30" x14ac:dyDescent="0.25">
      <c r="A20" s="8" t="s">
        <v>157</v>
      </c>
      <c r="B20" s="8"/>
      <c r="C20" s="12" t="s">
        <v>158</v>
      </c>
      <c r="D20" s="4"/>
      <c r="E20" s="16">
        <f t="shared" si="4"/>
        <v>20000</v>
      </c>
      <c r="F20" s="16">
        <f t="shared" si="4"/>
        <v>20000</v>
      </c>
    </row>
    <row r="21" spans="1:6" ht="30" x14ac:dyDescent="0.25">
      <c r="A21" s="8" t="s">
        <v>178</v>
      </c>
      <c r="B21" s="8"/>
      <c r="C21" s="25"/>
      <c r="D21" s="4">
        <v>200</v>
      </c>
      <c r="E21" s="62">
        <v>20000</v>
      </c>
      <c r="F21" s="62">
        <v>20000</v>
      </c>
    </row>
    <row r="22" spans="1:6" ht="43.5" x14ac:dyDescent="0.25">
      <c r="A22" s="51" t="s">
        <v>284</v>
      </c>
      <c r="B22" s="51"/>
      <c r="C22" s="50" t="s">
        <v>20</v>
      </c>
      <c r="D22" s="19"/>
      <c r="E22" s="44">
        <f t="shared" ref="E22:F23" si="5">E23</f>
        <v>100000</v>
      </c>
      <c r="F22" s="44">
        <f t="shared" si="5"/>
        <v>0</v>
      </c>
    </row>
    <row r="23" spans="1:6" ht="45" x14ac:dyDescent="0.25">
      <c r="A23" s="52" t="s">
        <v>282</v>
      </c>
      <c r="B23" s="52"/>
      <c r="C23" s="59" t="s">
        <v>21</v>
      </c>
      <c r="D23" s="49"/>
      <c r="E23" s="48">
        <f t="shared" si="5"/>
        <v>100000</v>
      </c>
      <c r="F23" s="48">
        <f t="shared" si="5"/>
        <v>0</v>
      </c>
    </row>
    <row r="24" spans="1:6" ht="30" x14ac:dyDescent="0.25">
      <c r="A24" s="57" t="s">
        <v>115</v>
      </c>
      <c r="B24" s="57"/>
      <c r="C24" s="26" t="s">
        <v>22</v>
      </c>
      <c r="D24" s="4"/>
      <c r="E24" s="14">
        <f>E25</f>
        <v>100000</v>
      </c>
      <c r="F24" s="14">
        <f>F25</f>
        <v>0</v>
      </c>
    </row>
    <row r="25" spans="1:6" ht="30" x14ac:dyDescent="0.25">
      <c r="A25" s="58" t="s">
        <v>303</v>
      </c>
      <c r="B25" s="12"/>
      <c r="C25" s="12" t="s">
        <v>304</v>
      </c>
      <c r="D25" s="4"/>
      <c r="E25" s="16">
        <f t="shared" ref="E25:F25" si="6">E26</f>
        <v>100000</v>
      </c>
      <c r="F25" s="16">
        <f t="shared" si="6"/>
        <v>0</v>
      </c>
    </row>
    <row r="26" spans="1:6" ht="30" x14ac:dyDescent="0.25">
      <c r="A26" s="8" t="s">
        <v>178</v>
      </c>
      <c r="B26" s="12"/>
      <c r="C26" s="12"/>
      <c r="D26" s="4">
        <v>200</v>
      </c>
      <c r="E26" s="62">
        <v>100000</v>
      </c>
      <c r="F26" s="62"/>
    </row>
    <row r="27" spans="1:6" ht="43.5" x14ac:dyDescent="0.25">
      <c r="A27" s="42" t="s">
        <v>196</v>
      </c>
      <c r="B27" s="42"/>
      <c r="C27" s="50" t="s">
        <v>23</v>
      </c>
      <c r="D27" s="19"/>
      <c r="E27" s="44">
        <f t="shared" ref="E27:F27" si="7">E28+E32</f>
        <v>20000</v>
      </c>
      <c r="F27" s="44">
        <f t="shared" si="7"/>
        <v>11000</v>
      </c>
    </row>
    <row r="28" spans="1:6" ht="45" x14ac:dyDescent="0.25">
      <c r="A28" s="45" t="s">
        <v>281</v>
      </c>
      <c r="B28" s="45"/>
      <c r="C28" s="46" t="s">
        <v>24</v>
      </c>
      <c r="D28" s="49"/>
      <c r="E28" s="48">
        <f t="shared" ref="E28:F30" si="8">E29</f>
        <v>5000</v>
      </c>
      <c r="F28" s="48">
        <f t="shared" si="8"/>
        <v>3000</v>
      </c>
    </row>
    <row r="29" spans="1:6" ht="45" x14ac:dyDescent="0.25">
      <c r="A29" s="6" t="s">
        <v>116</v>
      </c>
      <c r="B29" s="6"/>
      <c r="C29" s="25" t="s">
        <v>25</v>
      </c>
      <c r="D29" s="4"/>
      <c r="E29" s="14">
        <f t="shared" si="8"/>
        <v>5000</v>
      </c>
      <c r="F29" s="14">
        <f t="shared" si="8"/>
        <v>3000</v>
      </c>
    </row>
    <row r="30" spans="1:6" ht="30" x14ac:dyDescent="0.25">
      <c r="A30" s="8" t="s">
        <v>88</v>
      </c>
      <c r="B30" s="8"/>
      <c r="C30" s="12" t="s">
        <v>231</v>
      </c>
      <c r="D30" s="4"/>
      <c r="E30" s="16">
        <f t="shared" si="8"/>
        <v>5000</v>
      </c>
      <c r="F30" s="16">
        <f t="shared" si="8"/>
        <v>3000</v>
      </c>
    </row>
    <row r="31" spans="1:6" ht="30" x14ac:dyDescent="0.25">
      <c r="A31" s="8" t="s">
        <v>178</v>
      </c>
      <c r="B31" s="8"/>
      <c r="C31" s="12"/>
      <c r="D31" s="4">
        <v>200</v>
      </c>
      <c r="E31" s="62">
        <v>5000</v>
      </c>
      <c r="F31" s="62">
        <v>3000</v>
      </c>
    </row>
    <row r="32" spans="1:6" ht="60" x14ac:dyDescent="0.25">
      <c r="A32" s="45" t="s">
        <v>285</v>
      </c>
      <c r="B32" s="45"/>
      <c r="C32" s="45" t="s">
        <v>188</v>
      </c>
      <c r="D32" s="49"/>
      <c r="E32" s="48">
        <f>E33</f>
        <v>15000</v>
      </c>
      <c r="F32" s="48">
        <f>F33</f>
        <v>8000</v>
      </c>
    </row>
    <row r="33" spans="1:6" ht="60" x14ac:dyDescent="0.25">
      <c r="A33" s="6" t="s">
        <v>197</v>
      </c>
      <c r="B33" s="6"/>
      <c r="C33" s="26" t="s">
        <v>189</v>
      </c>
      <c r="D33" s="9"/>
      <c r="E33" s="14">
        <f t="shared" ref="E33:F34" si="9">E34</f>
        <v>15000</v>
      </c>
      <c r="F33" s="14">
        <f t="shared" si="9"/>
        <v>8000</v>
      </c>
    </row>
    <row r="34" spans="1:6" ht="30" x14ac:dyDescent="0.25">
      <c r="A34" s="8" t="s">
        <v>190</v>
      </c>
      <c r="B34" s="8"/>
      <c r="C34" s="27" t="s">
        <v>191</v>
      </c>
      <c r="D34" s="9"/>
      <c r="E34" s="16">
        <f t="shared" si="9"/>
        <v>15000</v>
      </c>
      <c r="F34" s="16">
        <f t="shared" si="9"/>
        <v>8000</v>
      </c>
    </row>
    <row r="35" spans="1:6" ht="30" x14ac:dyDescent="0.25">
      <c r="A35" s="8" t="s">
        <v>178</v>
      </c>
      <c r="B35" s="8"/>
      <c r="C35" s="27"/>
      <c r="D35" s="9">
        <v>200</v>
      </c>
      <c r="E35" s="62">
        <v>15000</v>
      </c>
      <c r="F35" s="62">
        <v>8000</v>
      </c>
    </row>
    <row r="36" spans="1:6" ht="57.75" x14ac:dyDescent="0.25">
      <c r="A36" s="42" t="s">
        <v>89</v>
      </c>
      <c r="B36" s="42"/>
      <c r="C36" s="50" t="s">
        <v>26</v>
      </c>
      <c r="D36" s="19"/>
      <c r="E36" s="44">
        <f>E37</f>
        <v>1222383</v>
      </c>
      <c r="F36" s="44">
        <f>F37</f>
        <v>0</v>
      </c>
    </row>
    <row r="37" spans="1:6" ht="45" x14ac:dyDescent="0.25">
      <c r="A37" s="45" t="s">
        <v>220</v>
      </c>
      <c r="B37" s="45"/>
      <c r="C37" s="46" t="s">
        <v>27</v>
      </c>
      <c r="D37" s="49"/>
      <c r="E37" s="48">
        <f t="shared" ref="E37:F37" si="10">E38</f>
        <v>1222383</v>
      </c>
      <c r="F37" s="48">
        <f t="shared" si="10"/>
        <v>0</v>
      </c>
    </row>
    <row r="38" spans="1:6" ht="60" x14ac:dyDescent="0.25">
      <c r="A38" s="6" t="s">
        <v>118</v>
      </c>
      <c r="B38" s="6"/>
      <c r="C38" s="25" t="s">
        <v>117</v>
      </c>
      <c r="D38" s="4"/>
      <c r="E38" s="14">
        <f t="shared" ref="E38:F38" si="11">E39</f>
        <v>1222383</v>
      </c>
      <c r="F38" s="14">
        <f t="shared" si="11"/>
        <v>0</v>
      </c>
    </row>
    <row r="39" spans="1:6" ht="30" x14ac:dyDescent="0.25">
      <c r="A39" s="8" t="s">
        <v>90</v>
      </c>
      <c r="B39" s="8"/>
      <c r="C39" s="12" t="s">
        <v>129</v>
      </c>
      <c r="D39" s="4"/>
      <c r="E39" s="16">
        <f>E40</f>
        <v>1222383</v>
      </c>
      <c r="F39" s="16">
        <f>F40</f>
        <v>0</v>
      </c>
    </row>
    <row r="40" spans="1:6" ht="60" x14ac:dyDescent="0.25">
      <c r="A40" s="8" t="s">
        <v>170</v>
      </c>
      <c r="B40" s="8"/>
      <c r="C40" s="12"/>
      <c r="D40" s="4">
        <v>100</v>
      </c>
      <c r="E40" s="16">
        <v>1222383</v>
      </c>
      <c r="F40" s="16"/>
    </row>
    <row r="41" spans="1:6" ht="29.25" x14ac:dyDescent="0.25">
      <c r="A41" s="42" t="s">
        <v>91</v>
      </c>
      <c r="B41" s="42"/>
      <c r="C41" s="50" t="s">
        <v>28</v>
      </c>
      <c r="D41" s="19"/>
      <c r="E41" s="44">
        <f t="shared" ref="E41:F41" si="12">E42</f>
        <v>18366490</v>
      </c>
      <c r="F41" s="44">
        <f t="shared" si="12"/>
        <v>15866490</v>
      </c>
    </row>
    <row r="42" spans="1:6" ht="30" x14ac:dyDescent="0.25">
      <c r="A42" s="45" t="s">
        <v>286</v>
      </c>
      <c r="B42" s="45"/>
      <c r="C42" s="46" t="s">
        <v>29</v>
      </c>
      <c r="D42" s="49"/>
      <c r="E42" s="48">
        <f>E43+E48+E53+E56+E59</f>
        <v>18366490</v>
      </c>
      <c r="F42" s="48">
        <f>F43+F48+F53+F56+F59</f>
        <v>15866490</v>
      </c>
    </row>
    <row r="43" spans="1:6" ht="30" x14ac:dyDescent="0.25">
      <c r="A43" s="6" t="s">
        <v>247</v>
      </c>
      <c r="B43" s="6"/>
      <c r="C43" s="25" t="s">
        <v>249</v>
      </c>
      <c r="D43" s="9"/>
      <c r="E43" s="48">
        <f t="shared" ref="E43:F43" si="13">E44+E46</f>
        <v>3235117</v>
      </c>
      <c r="F43" s="48">
        <f t="shared" si="13"/>
        <v>3235117</v>
      </c>
    </row>
    <row r="44" spans="1:6" x14ac:dyDescent="0.25">
      <c r="A44" s="6" t="s">
        <v>239</v>
      </c>
      <c r="B44" s="45"/>
      <c r="C44" s="12" t="s">
        <v>240</v>
      </c>
      <c r="D44" s="49"/>
      <c r="E44" s="18">
        <f t="shared" ref="E44:F44" si="14">E45</f>
        <v>1000000</v>
      </c>
      <c r="F44" s="18">
        <f t="shared" si="14"/>
        <v>1000000</v>
      </c>
    </row>
    <row r="45" spans="1:6" ht="30" x14ac:dyDescent="0.25">
      <c r="A45" s="8" t="s">
        <v>230</v>
      </c>
      <c r="B45" s="45"/>
      <c r="C45" s="46"/>
      <c r="D45" s="9">
        <v>600</v>
      </c>
      <c r="E45" s="62">
        <v>1000000</v>
      </c>
      <c r="F45" s="62">
        <v>1000000</v>
      </c>
    </row>
    <row r="46" spans="1:6" ht="30" x14ac:dyDescent="0.25">
      <c r="A46" s="8" t="s">
        <v>241</v>
      </c>
      <c r="B46" s="6"/>
      <c r="C46" s="25" t="s">
        <v>250</v>
      </c>
      <c r="D46" s="9"/>
      <c r="E46" s="18">
        <f t="shared" ref="E46:F46" si="15">E47</f>
        <v>2235117</v>
      </c>
      <c r="F46" s="18">
        <f t="shared" si="15"/>
        <v>2235117</v>
      </c>
    </row>
    <row r="47" spans="1:6" ht="30" x14ac:dyDescent="0.25">
      <c r="A47" s="8" t="s">
        <v>230</v>
      </c>
      <c r="B47" s="6"/>
      <c r="C47" s="25"/>
      <c r="D47" s="9">
        <v>600</v>
      </c>
      <c r="E47" s="62">
        <v>2235117</v>
      </c>
      <c r="F47" s="62">
        <v>2235117</v>
      </c>
    </row>
    <row r="48" spans="1:6" ht="30" x14ac:dyDescent="0.25">
      <c r="A48" s="6" t="s">
        <v>119</v>
      </c>
      <c r="B48" s="6"/>
      <c r="C48" s="25" t="s">
        <v>30</v>
      </c>
      <c r="D48" s="4"/>
      <c r="E48" s="18">
        <f>E49+E51</f>
        <v>4783818</v>
      </c>
      <c r="F48" s="18">
        <f>F49+F51</f>
        <v>1509469</v>
      </c>
    </row>
    <row r="49" spans="1:6" ht="30" x14ac:dyDescent="0.25">
      <c r="A49" s="8" t="s">
        <v>92</v>
      </c>
      <c r="B49" s="8"/>
      <c r="C49" s="12" t="s">
        <v>147</v>
      </c>
      <c r="D49" s="4"/>
      <c r="E49" s="17">
        <f t="shared" ref="E49:F49" si="16">E50</f>
        <v>4274349</v>
      </c>
      <c r="F49" s="17">
        <f t="shared" si="16"/>
        <v>1000000</v>
      </c>
    </row>
    <row r="50" spans="1:6" ht="30" x14ac:dyDescent="0.25">
      <c r="A50" s="8" t="s">
        <v>168</v>
      </c>
      <c r="B50" s="8"/>
      <c r="C50" s="12"/>
      <c r="D50" s="4">
        <v>600</v>
      </c>
      <c r="E50" s="65">
        <v>4274349</v>
      </c>
      <c r="F50" s="62">
        <v>1000000</v>
      </c>
    </row>
    <row r="51" spans="1:6" ht="30" x14ac:dyDescent="0.25">
      <c r="A51" s="8" t="s">
        <v>232</v>
      </c>
      <c r="B51" s="8"/>
      <c r="C51" s="12" t="s">
        <v>251</v>
      </c>
      <c r="D51" s="4"/>
      <c r="E51" s="17">
        <f t="shared" ref="E51:F51" si="17">E52</f>
        <v>509469</v>
      </c>
      <c r="F51" s="17">
        <f t="shared" si="17"/>
        <v>509469</v>
      </c>
    </row>
    <row r="52" spans="1:6" ht="30" x14ac:dyDescent="0.25">
      <c r="A52" s="8" t="s">
        <v>168</v>
      </c>
      <c r="B52" s="8"/>
      <c r="C52" s="12"/>
      <c r="D52" s="4">
        <v>600</v>
      </c>
      <c r="E52" s="62">
        <v>509469</v>
      </c>
      <c r="F52" s="62">
        <v>509469</v>
      </c>
    </row>
    <row r="53" spans="1:6" x14ac:dyDescent="0.25">
      <c r="A53" s="6" t="s">
        <v>4</v>
      </c>
      <c r="B53" s="6"/>
      <c r="C53" s="25" t="s">
        <v>148</v>
      </c>
      <c r="D53" s="4"/>
      <c r="E53" s="14">
        <f t="shared" ref="E53:F53" si="18">E54</f>
        <v>0</v>
      </c>
      <c r="F53" s="14">
        <f t="shared" si="18"/>
        <v>0</v>
      </c>
    </row>
    <row r="54" spans="1:6" x14ac:dyDescent="0.25">
      <c r="A54" s="8" t="s">
        <v>150</v>
      </c>
      <c r="B54" s="8"/>
      <c r="C54" s="12" t="s">
        <v>149</v>
      </c>
      <c r="D54" s="4"/>
      <c r="E54" s="16">
        <f t="shared" ref="E54:F54" si="19">E55</f>
        <v>0</v>
      </c>
      <c r="F54" s="16">
        <f t="shared" si="19"/>
        <v>0</v>
      </c>
    </row>
    <row r="55" spans="1:6" ht="30" x14ac:dyDescent="0.25">
      <c r="A55" s="8" t="s">
        <v>168</v>
      </c>
      <c r="B55" s="8"/>
      <c r="C55" s="12"/>
      <c r="D55" s="4">
        <v>600</v>
      </c>
      <c r="E55" s="62"/>
      <c r="F55" s="62"/>
    </row>
    <row r="56" spans="1:6" ht="30" x14ac:dyDescent="0.25">
      <c r="A56" s="60" t="s">
        <v>208</v>
      </c>
      <c r="B56" s="30"/>
      <c r="C56" s="25" t="s">
        <v>206</v>
      </c>
      <c r="D56" s="5"/>
      <c r="E56" s="14">
        <f t="shared" ref="E56:F56" si="20">E57</f>
        <v>1500000</v>
      </c>
      <c r="F56" s="14">
        <f t="shared" si="20"/>
        <v>1000000</v>
      </c>
    </row>
    <row r="57" spans="1:6" x14ac:dyDescent="0.25">
      <c r="A57" s="31" t="s">
        <v>209</v>
      </c>
      <c r="B57" s="31"/>
      <c r="C57" s="12" t="s">
        <v>207</v>
      </c>
      <c r="D57" s="4"/>
      <c r="E57" s="16">
        <f>E58</f>
        <v>1500000</v>
      </c>
      <c r="F57" s="16">
        <f>F58</f>
        <v>1000000</v>
      </c>
    </row>
    <row r="58" spans="1:6" ht="60" x14ac:dyDescent="0.25">
      <c r="A58" s="8" t="s">
        <v>170</v>
      </c>
      <c r="B58" s="8"/>
      <c r="C58" s="12"/>
      <c r="D58" s="4">
        <v>100</v>
      </c>
      <c r="E58" s="62">
        <v>1500000</v>
      </c>
      <c r="F58" s="62">
        <v>1000000</v>
      </c>
    </row>
    <row r="59" spans="1:6" ht="30" x14ac:dyDescent="0.25">
      <c r="A59" s="6" t="s">
        <v>252</v>
      </c>
      <c r="B59" s="6"/>
      <c r="C59" s="25" t="s">
        <v>248</v>
      </c>
      <c r="D59" s="5"/>
      <c r="E59" s="14">
        <f t="shared" ref="E59:F59" si="21">E60+E62</f>
        <v>8847555</v>
      </c>
      <c r="F59" s="14">
        <f t="shared" si="21"/>
        <v>10121904</v>
      </c>
    </row>
    <row r="60" spans="1:6" ht="30" x14ac:dyDescent="0.25">
      <c r="A60" s="8" t="s">
        <v>242</v>
      </c>
      <c r="B60" s="8"/>
      <c r="C60" s="12" t="s">
        <v>243</v>
      </c>
      <c r="D60" s="4"/>
      <c r="E60" s="16">
        <f t="shared" ref="E60:F60" si="22">E61</f>
        <v>4725651</v>
      </c>
      <c r="F60" s="16">
        <f t="shared" si="22"/>
        <v>6000000</v>
      </c>
    </row>
    <row r="61" spans="1:6" ht="30" x14ac:dyDescent="0.25">
      <c r="A61" s="8" t="s">
        <v>168</v>
      </c>
      <c r="B61" s="8"/>
      <c r="C61" s="12"/>
      <c r="D61" s="4">
        <v>600</v>
      </c>
      <c r="E61" s="62">
        <v>4725651</v>
      </c>
      <c r="F61" s="65">
        <v>6000000</v>
      </c>
    </row>
    <row r="62" spans="1:6" ht="30" x14ac:dyDescent="0.25">
      <c r="A62" s="8" t="s">
        <v>241</v>
      </c>
      <c r="B62" s="8"/>
      <c r="C62" s="12" t="s">
        <v>253</v>
      </c>
      <c r="D62" s="4"/>
      <c r="E62" s="16">
        <f t="shared" ref="E62:F62" si="23">E63</f>
        <v>4121904</v>
      </c>
      <c r="F62" s="16">
        <f t="shared" si="23"/>
        <v>4121904</v>
      </c>
    </row>
    <row r="63" spans="1:6" ht="30" x14ac:dyDescent="0.25">
      <c r="A63" s="8" t="s">
        <v>168</v>
      </c>
      <c r="B63" s="8"/>
      <c r="C63" s="12"/>
      <c r="D63" s="4">
        <v>600</v>
      </c>
      <c r="E63" s="62">
        <v>4121904</v>
      </c>
      <c r="F63" s="62">
        <v>4121904</v>
      </c>
    </row>
    <row r="64" spans="1:6" ht="29.25" x14ac:dyDescent="0.25">
      <c r="A64" s="42" t="s">
        <v>93</v>
      </c>
      <c r="B64" s="42"/>
      <c r="C64" s="50" t="s">
        <v>31</v>
      </c>
      <c r="D64" s="19"/>
      <c r="E64" s="44">
        <f t="shared" ref="E64:F66" si="24">E65</f>
        <v>300000</v>
      </c>
      <c r="F64" s="44">
        <f t="shared" si="24"/>
        <v>200000</v>
      </c>
    </row>
    <row r="65" spans="1:6" ht="30" x14ac:dyDescent="0.25">
      <c r="A65" s="45" t="s">
        <v>94</v>
      </c>
      <c r="B65" s="45"/>
      <c r="C65" s="46" t="s">
        <v>32</v>
      </c>
      <c r="D65" s="49"/>
      <c r="E65" s="48">
        <f t="shared" si="24"/>
        <v>300000</v>
      </c>
      <c r="F65" s="48">
        <f t="shared" si="24"/>
        <v>200000</v>
      </c>
    </row>
    <row r="66" spans="1:6" ht="30" x14ac:dyDescent="0.25">
      <c r="A66" s="6" t="s">
        <v>34</v>
      </c>
      <c r="B66" s="6"/>
      <c r="C66" s="25" t="s">
        <v>33</v>
      </c>
      <c r="D66" s="4"/>
      <c r="E66" s="14">
        <f t="shared" si="24"/>
        <v>300000</v>
      </c>
      <c r="F66" s="14">
        <f t="shared" si="24"/>
        <v>200000</v>
      </c>
    </row>
    <row r="67" spans="1:6" x14ac:dyDescent="0.25">
      <c r="A67" s="8" t="s">
        <v>95</v>
      </c>
      <c r="B67" s="8"/>
      <c r="C67" s="12" t="s">
        <v>120</v>
      </c>
      <c r="D67" s="4"/>
      <c r="E67" s="16">
        <f>E68+E69</f>
        <v>300000</v>
      </c>
      <c r="F67" s="16">
        <f>F68+F69</f>
        <v>200000</v>
      </c>
    </row>
    <row r="68" spans="1:6" ht="30" x14ac:dyDescent="0.25">
      <c r="A68" s="8" t="s">
        <v>177</v>
      </c>
      <c r="B68" s="8"/>
      <c r="C68" s="12"/>
      <c r="D68" s="4">
        <v>200</v>
      </c>
      <c r="E68" s="62">
        <v>234500</v>
      </c>
      <c r="F68" s="62">
        <v>200000</v>
      </c>
    </row>
    <row r="69" spans="1:6" x14ac:dyDescent="0.25">
      <c r="A69" s="8" t="s">
        <v>171</v>
      </c>
      <c r="B69" s="8"/>
      <c r="C69" s="12"/>
      <c r="D69" s="4">
        <v>800</v>
      </c>
      <c r="E69" s="62">
        <v>65500</v>
      </c>
      <c r="F69" s="62"/>
    </row>
    <row r="70" spans="1:6" ht="43.5" x14ac:dyDescent="0.25">
      <c r="A70" s="42" t="s">
        <v>96</v>
      </c>
      <c r="B70" s="42"/>
      <c r="C70" s="50" t="s">
        <v>35</v>
      </c>
      <c r="D70" s="19"/>
      <c r="E70" s="44">
        <f>E71++E75</f>
        <v>7777778</v>
      </c>
      <c r="F70" s="44">
        <f>F71++F75</f>
        <v>0</v>
      </c>
    </row>
    <row r="71" spans="1:6" ht="45" x14ac:dyDescent="0.25">
      <c r="A71" s="45" t="s">
        <v>198</v>
      </c>
      <c r="B71" s="45"/>
      <c r="C71" s="46" t="s">
        <v>36</v>
      </c>
      <c r="D71" s="49"/>
      <c r="E71" s="48">
        <f t="shared" ref="E71:F71" si="25">E72</f>
        <v>0</v>
      </c>
      <c r="F71" s="48">
        <f t="shared" si="25"/>
        <v>0</v>
      </c>
    </row>
    <row r="72" spans="1:6" ht="30" x14ac:dyDescent="0.25">
      <c r="A72" s="60" t="s">
        <v>211</v>
      </c>
      <c r="B72" s="30"/>
      <c r="C72" s="25" t="s">
        <v>210</v>
      </c>
      <c r="D72" s="4"/>
      <c r="E72" s="14">
        <f t="shared" ref="E72:F72" si="26">E73</f>
        <v>0</v>
      </c>
      <c r="F72" s="14">
        <f t="shared" si="26"/>
        <v>0</v>
      </c>
    </row>
    <row r="73" spans="1:6" x14ac:dyDescent="0.25">
      <c r="A73" s="8" t="s">
        <v>212</v>
      </c>
      <c r="B73" s="8"/>
      <c r="C73" s="12" t="s">
        <v>213</v>
      </c>
      <c r="D73" s="4"/>
      <c r="E73" s="16">
        <f t="shared" ref="E73:F73" si="27">E74</f>
        <v>0</v>
      </c>
      <c r="F73" s="16">
        <f t="shared" si="27"/>
        <v>0</v>
      </c>
    </row>
    <row r="74" spans="1:6" x14ac:dyDescent="0.25">
      <c r="A74" s="8" t="s">
        <v>233</v>
      </c>
      <c r="B74" s="8"/>
      <c r="C74" s="12"/>
      <c r="D74" s="4">
        <v>800</v>
      </c>
      <c r="E74" s="62"/>
      <c r="F74" s="62"/>
    </row>
    <row r="75" spans="1:6" ht="50.25" customHeight="1" x14ac:dyDescent="0.25">
      <c r="A75" s="45" t="s">
        <v>288</v>
      </c>
      <c r="B75" s="46"/>
      <c r="C75" s="46" t="s">
        <v>289</v>
      </c>
      <c r="D75" s="49"/>
      <c r="E75" s="32">
        <f>E76</f>
        <v>7777778</v>
      </c>
      <c r="F75" s="32">
        <f>F76</f>
        <v>0</v>
      </c>
    </row>
    <row r="76" spans="1:6" ht="48.75" customHeight="1" x14ac:dyDescent="0.25">
      <c r="A76" s="6" t="s">
        <v>290</v>
      </c>
      <c r="B76" s="25"/>
      <c r="C76" s="25" t="s">
        <v>291</v>
      </c>
      <c r="D76" s="9"/>
      <c r="E76" s="17">
        <f t="shared" ref="E76:F76" si="28">E79+E77</f>
        <v>7777778</v>
      </c>
      <c r="F76" s="17">
        <f t="shared" si="28"/>
        <v>0</v>
      </c>
    </row>
    <row r="77" spans="1:6" ht="40.9" customHeight="1" x14ac:dyDescent="0.25">
      <c r="A77" s="8" t="s">
        <v>316</v>
      </c>
      <c r="B77" s="12"/>
      <c r="C77" s="9" t="s">
        <v>315</v>
      </c>
      <c r="D77" s="9"/>
      <c r="E77" s="17">
        <f t="shared" ref="E77:F77" si="29">E78</f>
        <v>777778</v>
      </c>
      <c r="F77" s="17">
        <f t="shared" si="29"/>
        <v>0</v>
      </c>
    </row>
    <row r="78" spans="1:6" ht="40.9" customHeight="1" x14ac:dyDescent="0.25">
      <c r="A78" s="8" t="s">
        <v>192</v>
      </c>
      <c r="B78" s="12"/>
      <c r="C78" s="9"/>
      <c r="D78" s="9">
        <v>400</v>
      </c>
      <c r="E78" s="65">
        <v>777778</v>
      </c>
      <c r="F78" s="65"/>
    </row>
    <row r="79" spans="1:6" ht="40.9" customHeight="1" x14ac:dyDescent="0.25">
      <c r="A79" s="8" t="s">
        <v>301</v>
      </c>
      <c r="B79" s="12"/>
      <c r="C79" s="12" t="s">
        <v>302</v>
      </c>
      <c r="D79" s="4"/>
      <c r="E79" s="17">
        <f t="shared" ref="E79:F79" si="30">E80</f>
        <v>7000000</v>
      </c>
      <c r="F79" s="17">
        <f t="shared" si="30"/>
        <v>0</v>
      </c>
    </row>
    <row r="80" spans="1:6" ht="40.9" customHeight="1" x14ac:dyDescent="0.25">
      <c r="A80" s="8" t="s">
        <v>192</v>
      </c>
      <c r="B80" s="12"/>
      <c r="C80" s="4"/>
      <c r="D80" s="4">
        <v>400</v>
      </c>
      <c r="E80" s="62">
        <v>7000000</v>
      </c>
      <c r="F80" s="62"/>
    </row>
    <row r="81" spans="1:6" ht="43.5" x14ac:dyDescent="0.25">
      <c r="A81" s="42" t="s">
        <v>214</v>
      </c>
      <c r="B81" s="42"/>
      <c r="C81" s="50" t="s">
        <v>106</v>
      </c>
      <c r="D81" s="19"/>
      <c r="E81" s="44">
        <f>E82+E86</f>
        <v>3777617</v>
      </c>
      <c r="F81" s="44">
        <f>F82+F86</f>
        <v>3000000</v>
      </c>
    </row>
    <row r="82" spans="1:6" ht="30" x14ac:dyDescent="0.25">
      <c r="A82" s="45" t="s">
        <v>199</v>
      </c>
      <c r="B82" s="45"/>
      <c r="C82" s="46" t="s">
        <v>107</v>
      </c>
      <c r="D82" s="49"/>
      <c r="E82" s="48">
        <f t="shared" ref="E82:F83" si="31">E83</f>
        <v>200000</v>
      </c>
      <c r="F82" s="48">
        <f t="shared" si="31"/>
        <v>200000</v>
      </c>
    </row>
    <row r="83" spans="1:6" ht="45" x14ac:dyDescent="0.25">
      <c r="A83" s="6" t="s">
        <v>309</v>
      </c>
      <c r="B83" s="6"/>
      <c r="C83" s="25" t="s">
        <v>311</v>
      </c>
      <c r="D83" s="4"/>
      <c r="E83" s="14">
        <f t="shared" si="31"/>
        <v>200000</v>
      </c>
      <c r="F83" s="14">
        <f t="shared" si="31"/>
        <v>200000</v>
      </c>
    </row>
    <row r="84" spans="1:6" x14ac:dyDescent="0.25">
      <c r="A84" s="8" t="s">
        <v>310</v>
      </c>
      <c r="B84" s="8"/>
      <c r="C84" s="12" t="s">
        <v>312</v>
      </c>
      <c r="D84" s="4"/>
      <c r="E84" s="16">
        <f>E85</f>
        <v>200000</v>
      </c>
      <c r="F84" s="16">
        <f>F85</f>
        <v>200000</v>
      </c>
    </row>
    <row r="85" spans="1:6" ht="60" x14ac:dyDescent="0.25">
      <c r="A85" s="8" t="s">
        <v>234</v>
      </c>
      <c r="B85" s="8"/>
      <c r="C85" s="12"/>
      <c r="D85" s="4">
        <v>100</v>
      </c>
      <c r="E85" s="62">
        <v>200000</v>
      </c>
      <c r="F85" s="62">
        <v>200000</v>
      </c>
    </row>
    <row r="86" spans="1:6" ht="45" x14ac:dyDescent="0.25">
      <c r="A86" s="45" t="s">
        <v>221</v>
      </c>
      <c r="B86" s="45"/>
      <c r="C86" s="46" t="s">
        <v>108</v>
      </c>
      <c r="D86" s="49"/>
      <c r="E86" s="48">
        <f t="shared" ref="E86:F87" si="32">E87</f>
        <v>3577617</v>
      </c>
      <c r="F86" s="48">
        <f t="shared" si="32"/>
        <v>2800000</v>
      </c>
    </row>
    <row r="87" spans="1:6" ht="45" x14ac:dyDescent="0.25">
      <c r="A87" s="6" t="s">
        <v>122</v>
      </c>
      <c r="B87" s="6"/>
      <c r="C87" s="25" t="s">
        <v>121</v>
      </c>
      <c r="D87" s="4"/>
      <c r="E87" s="14">
        <f t="shared" si="32"/>
        <v>3577617</v>
      </c>
      <c r="F87" s="14">
        <f t="shared" si="32"/>
        <v>2800000</v>
      </c>
    </row>
    <row r="88" spans="1:6" ht="45" x14ac:dyDescent="0.25">
      <c r="A88" s="8" t="s">
        <v>97</v>
      </c>
      <c r="B88" s="8"/>
      <c r="C88" s="12" t="s">
        <v>123</v>
      </c>
      <c r="D88" s="4"/>
      <c r="E88" s="16">
        <f>E89+E90</f>
        <v>3577617</v>
      </c>
      <c r="F88" s="16">
        <f>F89+F90</f>
        <v>2800000</v>
      </c>
    </row>
    <row r="89" spans="1:6" ht="60" x14ac:dyDescent="0.25">
      <c r="A89" s="8" t="s">
        <v>234</v>
      </c>
      <c r="B89" s="8"/>
      <c r="C89" s="12"/>
      <c r="D89" s="4">
        <v>100</v>
      </c>
      <c r="E89" s="62">
        <v>1630102</v>
      </c>
      <c r="F89" s="62">
        <v>1630102</v>
      </c>
    </row>
    <row r="90" spans="1:6" ht="30" x14ac:dyDescent="0.25">
      <c r="A90" s="8" t="s">
        <v>178</v>
      </c>
      <c r="B90" s="8"/>
      <c r="C90" s="12"/>
      <c r="D90" s="4">
        <v>200</v>
      </c>
      <c r="E90" s="62">
        <v>1947515</v>
      </c>
      <c r="F90" s="62">
        <v>1169898</v>
      </c>
    </row>
    <row r="91" spans="1:6" ht="29.25" x14ac:dyDescent="0.25">
      <c r="A91" s="42" t="s">
        <v>0</v>
      </c>
      <c r="B91" s="42"/>
      <c r="C91" s="50" t="s">
        <v>132</v>
      </c>
      <c r="D91" s="19"/>
      <c r="E91" s="44">
        <f t="shared" ref="E91:F93" si="33">E92</f>
        <v>1100000</v>
      </c>
      <c r="F91" s="44">
        <f t="shared" si="33"/>
        <v>700000</v>
      </c>
    </row>
    <row r="92" spans="1:6" ht="30" x14ac:dyDescent="0.25">
      <c r="A92" s="45" t="s">
        <v>200</v>
      </c>
      <c r="B92" s="45"/>
      <c r="C92" s="46" t="s">
        <v>133</v>
      </c>
      <c r="D92" s="49"/>
      <c r="E92" s="48">
        <f t="shared" si="33"/>
        <v>1100000</v>
      </c>
      <c r="F92" s="48">
        <f t="shared" si="33"/>
        <v>700000</v>
      </c>
    </row>
    <row r="93" spans="1:6" x14ac:dyDescent="0.25">
      <c r="A93" s="6" t="s">
        <v>3</v>
      </c>
      <c r="B93" s="6"/>
      <c r="C93" s="25" t="s">
        <v>135</v>
      </c>
      <c r="D93" s="5"/>
      <c r="E93" s="14">
        <f t="shared" si="33"/>
        <v>1100000</v>
      </c>
      <c r="F93" s="14">
        <f t="shared" si="33"/>
        <v>700000</v>
      </c>
    </row>
    <row r="94" spans="1:6" x14ac:dyDescent="0.25">
      <c r="A94" s="28" t="s">
        <v>134</v>
      </c>
      <c r="B94" s="28"/>
      <c r="C94" s="12" t="s">
        <v>136</v>
      </c>
      <c r="D94" s="4"/>
      <c r="E94" s="16">
        <f t="shared" ref="E94:F94" si="34">E95</f>
        <v>1100000</v>
      </c>
      <c r="F94" s="16">
        <f t="shared" si="34"/>
        <v>700000</v>
      </c>
    </row>
    <row r="95" spans="1:6" ht="30" x14ac:dyDescent="0.25">
      <c r="A95" s="8" t="s">
        <v>168</v>
      </c>
      <c r="B95" s="8"/>
      <c r="C95" s="12"/>
      <c r="D95" s="4">
        <v>600</v>
      </c>
      <c r="E95" s="64">
        <v>1100000</v>
      </c>
      <c r="F95" s="62">
        <v>700000</v>
      </c>
    </row>
    <row r="96" spans="1:6" ht="29.25" x14ac:dyDescent="0.25">
      <c r="A96" s="42" t="s">
        <v>98</v>
      </c>
      <c r="B96" s="42"/>
      <c r="C96" s="50" t="s">
        <v>37</v>
      </c>
      <c r="D96" s="19"/>
      <c r="E96" s="44">
        <f t="shared" ref="E96:F96" si="35">E97+E106</f>
        <v>11117948</v>
      </c>
      <c r="F96" s="44">
        <f t="shared" si="35"/>
        <v>10942726</v>
      </c>
    </row>
    <row r="97" spans="1:6" ht="45" x14ac:dyDescent="0.25">
      <c r="A97" s="45" t="s">
        <v>109</v>
      </c>
      <c r="B97" s="45"/>
      <c r="C97" s="46" t="s">
        <v>38</v>
      </c>
      <c r="D97" s="53"/>
      <c r="E97" s="48">
        <f t="shared" ref="E97:F97" si="36">E98+E101</f>
        <v>10442726</v>
      </c>
      <c r="F97" s="48">
        <f t="shared" si="36"/>
        <v>10442726</v>
      </c>
    </row>
    <row r="98" spans="1:6" ht="30" x14ac:dyDescent="0.25">
      <c r="A98" s="6" t="s">
        <v>217</v>
      </c>
      <c r="B98" s="6"/>
      <c r="C98" s="25" t="s">
        <v>215</v>
      </c>
      <c r="D98" s="11"/>
      <c r="E98" s="14">
        <f t="shared" ref="E98:F99" si="37">E99</f>
        <v>5749330</v>
      </c>
      <c r="F98" s="14">
        <f t="shared" si="37"/>
        <v>5749330</v>
      </c>
    </row>
    <row r="99" spans="1:6" x14ac:dyDescent="0.25">
      <c r="A99" s="31" t="s">
        <v>218</v>
      </c>
      <c r="B99" s="31"/>
      <c r="C99" s="25" t="s">
        <v>216</v>
      </c>
      <c r="D99" s="11"/>
      <c r="E99" s="14">
        <f t="shared" si="37"/>
        <v>5749330</v>
      </c>
      <c r="F99" s="14">
        <f t="shared" si="37"/>
        <v>5749330</v>
      </c>
    </row>
    <row r="100" spans="1:6" ht="30" x14ac:dyDescent="0.25">
      <c r="A100" s="8" t="s">
        <v>178</v>
      </c>
      <c r="B100" s="8"/>
      <c r="C100" s="25"/>
      <c r="D100" s="4">
        <v>200</v>
      </c>
      <c r="E100" s="62">
        <v>5749330</v>
      </c>
      <c r="F100" s="62">
        <v>5749330</v>
      </c>
    </row>
    <row r="101" spans="1:6" ht="30" x14ac:dyDescent="0.25">
      <c r="A101" s="6" t="s">
        <v>320</v>
      </c>
      <c r="B101" s="25"/>
      <c r="C101" s="25" t="s">
        <v>292</v>
      </c>
      <c r="D101" s="4"/>
      <c r="E101" s="14">
        <f t="shared" ref="E101:F101" si="38">E102+E104</f>
        <v>4693396</v>
      </c>
      <c r="F101" s="14">
        <f t="shared" si="38"/>
        <v>4693396</v>
      </c>
    </row>
    <row r="102" spans="1:6" x14ac:dyDescent="0.25">
      <c r="A102" s="8" t="s">
        <v>293</v>
      </c>
      <c r="B102" s="12"/>
      <c r="C102" s="12" t="s">
        <v>294</v>
      </c>
      <c r="D102" s="4"/>
      <c r="E102" s="14">
        <f t="shared" ref="E102:F102" si="39">E103</f>
        <v>234670</v>
      </c>
      <c r="F102" s="14">
        <f t="shared" si="39"/>
        <v>234670</v>
      </c>
    </row>
    <row r="103" spans="1:6" ht="30" x14ac:dyDescent="0.25">
      <c r="A103" s="8" t="s">
        <v>178</v>
      </c>
      <c r="B103" s="25"/>
      <c r="C103" s="4"/>
      <c r="D103" s="4">
        <v>200</v>
      </c>
      <c r="E103" s="62">
        <v>234670</v>
      </c>
      <c r="F103" s="62">
        <v>234670</v>
      </c>
    </row>
    <row r="104" spans="1:6" x14ac:dyDescent="0.25">
      <c r="A104" s="8" t="s">
        <v>305</v>
      </c>
      <c r="B104" s="12"/>
      <c r="C104" s="12" t="s">
        <v>306</v>
      </c>
      <c r="D104" s="4"/>
      <c r="E104" s="16">
        <f t="shared" ref="E104:F104" si="40">E105</f>
        <v>4458726</v>
      </c>
      <c r="F104" s="16">
        <f t="shared" si="40"/>
        <v>4458726</v>
      </c>
    </row>
    <row r="105" spans="1:6" ht="30" x14ac:dyDescent="0.25">
      <c r="A105" s="8" t="s">
        <v>178</v>
      </c>
      <c r="B105" s="25"/>
      <c r="C105" s="4"/>
      <c r="D105" s="4">
        <v>200</v>
      </c>
      <c r="E105" s="62">
        <v>4458726</v>
      </c>
      <c r="F105" s="62">
        <v>4458726</v>
      </c>
    </row>
    <row r="106" spans="1:6" ht="60" x14ac:dyDescent="0.25">
      <c r="A106" s="45" t="s">
        <v>99</v>
      </c>
      <c r="B106" s="45"/>
      <c r="C106" s="46" t="s">
        <v>39</v>
      </c>
      <c r="D106" s="49"/>
      <c r="E106" s="48">
        <f t="shared" ref="E106:F108" si="41">E107</f>
        <v>675222</v>
      </c>
      <c r="F106" s="48">
        <f t="shared" si="41"/>
        <v>500000</v>
      </c>
    </row>
    <row r="107" spans="1:6" ht="30" x14ac:dyDescent="0.25">
      <c r="A107" s="6" t="s">
        <v>124</v>
      </c>
      <c r="B107" s="6"/>
      <c r="C107" s="25" t="s">
        <v>40</v>
      </c>
      <c r="D107" s="4"/>
      <c r="E107" s="14">
        <f t="shared" si="41"/>
        <v>675222</v>
      </c>
      <c r="F107" s="14">
        <f t="shared" si="41"/>
        <v>500000</v>
      </c>
    </row>
    <row r="108" spans="1:6" ht="45" x14ac:dyDescent="0.25">
      <c r="A108" s="8" t="s">
        <v>56</v>
      </c>
      <c r="B108" s="8"/>
      <c r="C108" s="12" t="s">
        <v>125</v>
      </c>
      <c r="D108" s="4"/>
      <c r="E108" s="16">
        <f t="shared" si="41"/>
        <v>675222</v>
      </c>
      <c r="F108" s="16">
        <f t="shared" si="41"/>
        <v>500000</v>
      </c>
    </row>
    <row r="109" spans="1:6" x14ac:dyDescent="0.25">
      <c r="A109" s="8" t="s">
        <v>171</v>
      </c>
      <c r="B109" s="8"/>
      <c r="C109" s="12"/>
      <c r="D109" s="4">
        <v>800</v>
      </c>
      <c r="E109" s="62">
        <v>675222</v>
      </c>
      <c r="F109" s="62">
        <v>500000</v>
      </c>
    </row>
    <row r="110" spans="1:6" ht="29.25" x14ac:dyDescent="0.25">
      <c r="A110" s="42" t="s">
        <v>101</v>
      </c>
      <c r="B110" s="42"/>
      <c r="C110" s="50" t="s">
        <v>42</v>
      </c>
      <c r="D110" s="19"/>
      <c r="E110" s="44">
        <f>E111</f>
        <v>92767</v>
      </c>
      <c r="F110" s="44">
        <f>F111</f>
        <v>90767</v>
      </c>
    </row>
    <row r="111" spans="1:6" ht="50.45" customHeight="1" x14ac:dyDescent="0.25">
      <c r="A111" s="6" t="s">
        <v>102</v>
      </c>
      <c r="B111" s="6"/>
      <c r="C111" s="25" t="s">
        <v>43</v>
      </c>
      <c r="D111" s="9"/>
      <c r="E111" s="18">
        <f t="shared" ref="E111:F111" si="42">E112</f>
        <v>92767</v>
      </c>
      <c r="F111" s="18">
        <f t="shared" si="42"/>
        <v>90767</v>
      </c>
    </row>
    <row r="112" spans="1:6" ht="45" x14ac:dyDescent="0.25">
      <c r="A112" s="6" t="s">
        <v>45</v>
      </c>
      <c r="B112" s="45"/>
      <c r="C112" s="25" t="s">
        <v>44</v>
      </c>
      <c r="D112" s="49"/>
      <c r="E112" s="18">
        <f t="shared" ref="E112:F112" si="43">E113+E115</f>
        <v>92767</v>
      </c>
      <c r="F112" s="18">
        <f t="shared" si="43"/>
        <v>90767</v>
      </c>
    </row>
    <row r="113" spans="1:6" ht="60" x14ac:dyDescent="0.25">
      <c r="A113" s="8" t="s">
        <v>287</v>
      </c>
      <c r="B113" s="8"/>
      <c r="C113" s="12" t="s">
        <v>254</v>
      </c>
      <c r="D113" s="4"/>
      <c r="E113" s="16">
        <f t="shared" ref="E113:F113" si="44">E114</f>
        <v>10000</v>
      </c>
      <c r="F113" s="16">
        <f t="shared" si="44"/>
        <v>8000</v>
      </c>
    </row>
    <row r="114" spans="1:6" x14ac:dyDescent="0.25">
      <c r="A114" s="8" t="s">
        <v>233</v>
      </c>
      <c r="B114" s="8"/>
      <c r="C114" s="12"/>
      <c r="D114" s="4">
        <v>800</v>
      </c>
      <c r="E114" s="62">
        <v>10000</v>
      </c>
      <c r="F114" s="62">
        <v>8000</v>
      </c>
    </row>
    <row r="115" spans="1:6" ht="45" x14ac:dyDescent="0.25">
      <c r="A115" s="8" t="s">
        <v>307</v>
      </c>
      <c r="B115" s="8"/>
      <c r="C115" s="12" t="s">
        <v>308</v>
      </c>
      <c r="D115" s="4"/>
      <c r="E115" s="16">
        <f t="shared" ref="E115:F115" si="45">E116</f>
        <v>82767</v>
      </c>
      <c r="F115" s="16">
        <f t="shared" si="45"/>
        <v>82767</v>
      </c>
    </row>
    <row r="116" spans="1:6" x14ac:dyDescent="0.25">
      <c r="A116" s="8" t="s">
        <v>233</v>
      </c>
      <c r="B116" s="8"/>
      <c r="C116" s="12"/>
      <c r="D116" s="4">
        <v>800</v>
      </c>
      <c r="E116" s="62">
        <v>82767</v>
      </c>
      <c r="F116" s="62">
        <v>82767</v>
      </c>
    </row>
    <row r="117" spans="1:6" x14ac:dyDescent="0.25">
      <c r="A117" s="33" t="s">
        <v>103</v>
      </c>
      <c r="B117" s="33"/>
      <c r="C117" s="29" t="s">
        <v>49</v>
      </c>
      <c r="D117" s="49"/>
      <c r="E117" s="32">
        <f>E118+E120+E122+E124+E126+E128+E131</f>
        <v>15698355</v>
      </c>
      <c r="F117" s="32">
        <f>F118+F120+F122+F124+F126+F128+F131</f>
        <v>4495663</v>
      </c>
    </row>
    <row r="118" spans="1:6" x14ac:dyDescent="0.25">
      <c r="A118" s="8" t="s">
        <v>59</v>
      </c>
      <c r="B118" s="8"/>
      <c r="C118" s="12" t="s">
        <v>110</v>
      </c>
      <c r="D118" s="4"/>
      <c r="E118" s="16">
        <f t="shared" ref="E118:F118" si="46">E119</f>
        <v>1455700</v>
      </c>
      <c r="F118" s="16">
        <f t="shared" si="46"/>
        <v>750000</v>
      </c>
    </row>
    <row r="119" spans="1:6" ht="60" x14ac:dyDescent="0.25">
      <c r="A119" s="8" t="s">
        <v>234</v>
      </c>
      <c r="B119" s="8"/>
      <c r="C119" s="12"/>
      <c r="D119" s="4">
        <v>100</v>
      </c>
      <c r="E119" s="62">
        <v>1455700</v>
      </c>
      <c r="F119" s="62">
        <v>750000</v>
      </c>
    </row>
    <row r="120" spans="1:6" x14ac:dyDescent="0.25">
      <c r="A120" s="8" t="s">
        <v>52</v>
      </c>
      <c r="B120" s="8"/>
      <c r="C120" s="12" t="s">
        <v>111</v>
      </c>
      <c r="D120" s="4"/>
      <c r="E120" s="16">
        <f>E121</f>
        <v>12500000</v>
      </c>
      <c r="F120" s="16">
        <f>F121</f>
        <v>2051000</v>
      </c>
    </row>
    <row r="121" spans="1:6" ht="60" x14ac:dyDescent="0.25">
      <c r="A121" s="8" t="s">
        <v>234</v>
      </c>
      <c r="B121" s="8"/>
      <c r="C121" s="12"/>
      <c r="D121" s="4">
        <v>100</v>
      </c>
      <c r="E121" s="62">
        <v>12500000</v>
      </c>
      <c r="F121" s="62">
        <v>2051000</v>
      </c>
    </row>
    <row r="122" spans="1:6" ht="30" x14ac:dyDescent="0.25">
      <c r="A122" s="8" t="s">
        <v>60</v>
      </c>
      <c r="B122" s="8"/>
      <c r="C122" s="12" t="s">
        <v>112</v>
      </c>
      <c r="D122" s="4"/>
      <c r="E122" s="16">
        <f t="shared" ref="E122:F122" si="47">E123</f>
        <v>44300</v>
      </c>
      <c r="F122" s="16">
        <f t="shared" si="47"/>
        <v>0</v>
      </c>
    </row>
    <row r="123" spans="1:6" ht="60" x14ac:dyDescent="0.25">
      <c r="A123" s="8" t="s">
        <v>170</v>
      </c>
      <c r="B123" s="8"/>
      <c r="C123" s="12"/>
      <c r="D123" s="4">
        <v>100</v>
      </c>
      <c r="E123" s="62">
        <v>44300</v>
      </c>
      <c r="F123" s="62"/>
    </row>
    <row r="124" spans="1:6" ht="30" x14ac:dyDescent="0.25">
      <c r="A124" s="8" t="s">
        <v>183</v>
      </c>
      <c r="B124" s="8"/>
      <c r="C124" s="12" t="s">
        <v>50</v>
      </c>
      <c r="D124" s="9"/>
      <c r="E124" s="16">
        <f t="shared" ref="E124:F124" si="48">E125</f>
        <v>1712</v>
      </c>
      <c r="F124" s="16">
        <f t="shared" si="48"/>
        <v>9920</v>
      </c>
    </row>
    <row r="125" spans="1:6" ht="30" x14ac:dyDescent="0.25">
      <c r="A125" s="8" t="s">
        <v>177</v>
      </c>
      <c r="B125" s="8"/>
      <c r="C125" s="12"/>
      <c r="D125" s="9">
        <v>200</v>
      </c>
      <c r="E125" s="62">
        <v>1712</v>
      </c>
      <c r="F125" s="62">
        <v>9920</v>
      </c>
    </row>
    <row r="126" spans="1:6" ht="30" x14ac:dyDescent="0.25">
      <c r="A126" s="8" t="s">
        <v>235</v>
      </c>
      <c r="B126" s="8"/>
      <c r="C126" s="12" t="s">
        <v>51</v>
      </c>
      <c r="D126" s="9"/>
      <c r="E126" s="16">
        <f>E127</f>
        <v>897419</v>
      </c>
      <c r="F126" s="16">
        <f>F127</f>
        <v>885519</v>
      </c>
    </row>
    <row r="127" spans="1:6" ht="60" x14ac:dyDescent="0.25">
      <c r="A127" s="8" t="s">
        <v>234</v>
      </c>
      <c r="B127" s="8"/>
      <c r="C127" s="12"/>
      <c r="D127" s="9">
        <v>100</v>
      </c>
      <c r="E127" s="62">
        <v>897419</v>
      </c>
      <c r="F127" s="62">
        <v>885519</v>
      </c>
    </row>
    <row r="128" spans="1:6" ht="30" x14ac:dyDescent="0.25">
      <c r="A128" s="8" t="s">
        <v>61</v>
      </c>
      <c r="B128" s="8"/>
      <c r="C128" s="12" t="s">
        <v>255</v>
      </c>
      <c r="D128" s="9"/>
      <c r="E128" s="16">
        <f t="shared" ref="E128:F128" si="49">E129+E130</f>
        <v>778360</v>
      </c>
      <c r="F128" s="16">
        <f t="shared" si="49"/>
        <v>778360</v>
      </c>
    </row>
    <row r="129" spans="1:6" ht="60" x14ac:dyDescent="0.25">
      <c r="A129" s="8" t="s">
        <v>234</v>
      </c>
      <c r="B129" s="8"/>
      <c r="C129" s="12"/>
      <c r="D129" s="9">
        <v>100</v>
      </c>
      <c r="E129" s="62">
        <v>758780</v>
      </c>
      <c r="F129" s="62">
        <v>758780</v>
      </c>
    </row>
    <row r="130" spans="1:6" ht="30" x14ac:dyDescent="0.25">
      <c r="A130" s="8" t="s">
        <v>177</v>
      </c>
      <c r="B130" s="8"/>
      <c r="C130" s="12"/>
      <c r="D130" s="9">
        <v>200</v>
      </c>
      <c r="E130" s="62">
        <v>19580</v>
      </c>
      <c r="F130" s="62">
        <v>19580</v>
      </c>
    </row>
    <row r="131" spans="1:6" ht="30" x14ac:dyDescent="0.25">
      <c r="A131" s="8" t="s">
        <v>62</v>
      </c>
      <c r="B131" s="8"/>
      <c r="C131" s="12" t="s">
        <v>256</v>
      </c>
      <c r="D131" s="9"/>
      <c r="E131" s="16">
        <f t="shared" ref="E131:F131" si="50">E132</f>
        <v>20864</v>
      </c>
      <c r="F131" s="16">
        <f t="shared" si="50"/>
        <v>20864</v>
      </c>
    </row>
    <row r="132" spans="1:6" ht="30" x14ac:dyDescent="0.25">
      <c r="A132" s="8" t="s">
        <v>178</v>
      </c>
      <c r="B132" s="8"/>
      <c r="C132" s="12"/>
      <c r="D132" s="9">
        <v>200</v>
      </c>
      <c r="E132" s="62">
        <v>20864</v>
      </c>
      <c r="F132" s="62">
        <v>20864</v>
      </c>
    </row>
    <row r="133" spans="1:6" ht="31.5" x14ac:dyDescent="0.25">
      <c r="A133" s="34" t="s">
        <v>222</v>
      </c>
      <c r="B133" s="39">
        <v>705</v>
      </c>
      <c r="C133" s="35"/>
      <c r="D133" s="35"/>
      <c r="E133" s="37">
        <f>+E134+E142</f>
        <v>4715000</v>
      </c>
      <c r="F133" s="37">
        <f>+F134+F142</f>
        <v>3015000</v>
      </c>
    </row>
    <row r="134" spans="1:6" ht="43.5" x14ac:dyDescent="0.25">
      <c r="A134" s="42" t="s">
        <v>201</v>
      </c>
      <c r="B134" s="42"/>
      <c r="C134" s="50" t="s">
        <v>46</v>
      </c>
      <c r="D134" s="19"/>
      <c r="E134" s="44">
        <f t="shared" ref="E134:F134" si="51">E135</f>
        <v>715000</v>
      </c>
      <c r="F134" s="44">
        <f t="shared" si="51"/>
        <v>515000</v>
      </c>
    </row>
    <row r="135" spans="1:6" ht="45" x14ac:dyDescent="0.25">
      <c r="A135" s="45" t="s">
        <v>202</v>
      </c>
      <c r="B135" s="45"/>
      <c r="C135" s="46" t="s">
        <v>47</v>
      </c>
      <c r="D135" s="47"/>
      <c r="E135" s="48">
        <f>E136+E139</f>
        <v>715000</v>
      </c>
      <c r="F135" s="48">
        <f>F136+F139</f>
        <v>515000</v>
      </c>
    </row>
    <row r="136" spans="1:6" x14ac:dyDescent="0.25">
      <c r="A136" s="6" t="s">
        <v>1</v>
      </c>
      <c r="B136" s="6"/>
      <c r="C136" s="25" t="s">
        <v>48</v>
      </c>
      <c r="D136" s="5"/>
      <c r="E136" s="14">
        <f t="shared" ref="E136:F137" si="52">E137</f>
        <v>215000</v>
      </c>
      <c r="F136" s="14">
        <f t="shared" si="52"/>
        <v>215000</v>
      </c>
    </row>
    <row r="137" spans="1:6" ht="30" x14ac:dyDescent="0.25">
      <c r="A137" s="8" t="s">
        <v>57</v>
      </c>
      <c r="B137" s="8"/>
      <c r="C137" s="12" t="s">
        <v>126</v>
      </c>
      <c r="D137" s="4"/>
      <c r="E137" s="16">
        <f>E138</f>
        <v>215000</v>
      </c>
      <c r="F137" s="16">
        <f t="shared" si="52"/>
        <v>215000</v>
      </c>
    </row>
    <row r="138" spans="1:6" x14ac:dyDescent="0.25">
      <c r="A138" s="8" t="s">
        <v>172</v>
      </c>
      <c r="B138" s="8"/>
      <c r="C138" s="12"/>
      <c r="D138" s="4">
        <v>500</v>
      </c>
      <c r="E138" s="31">
        <v>215000</v>
      </c>
      <c r="F138" s="31">
        <v>215000</v>
      </c>
    </row>
    <row r="139" spans="1:6" x14ac:dyDescent="0.25">
      <c r="A139" s="6" t="s">
        <v>2</v>
      </c>
      <c r="B139" s="6"/>
      <c r="C139" s="25" t="s">
        <v>127</v>
      </c>
      <c r="D139" s="4"/>
      <c r="E139" s="14">
        <f t="shared" ref="E139:F140" si="53">E140</f>
        <v>500000</v>
      </c>
      <c r="F139" s="14">
        <f t="shared" si="53"/>
        <v>300000</v>
      </c>
    </row>
    <row r="140" spans="1:6" ht="30" x14ac:dyDescent="0.25">
      <c r="A140" s="8" t="s">
        <v>58</v>
      </c>
      <c r="B140" s="8"/>
      <c r="C140" s="12" t="s">
        <v>130</v>
      </c>
      <c r="D140" s="4"/>
      <c r="E140" s="16">
        <f t="shared" si="53"/>
        <v>500000</v>
      </c>
      <c r="F140" s="16">
        <f t="shared" si="53"/>
        <v>300000</v>
      </c>
    </row>
    <row r="141" spans="1:6" ht="30" x14ac:dyDescent="0.25">
      <c r="A141" s="8" t="s">
        <v>178</v>
      </c>
      <c r="B141" s="8"/>
      <c r="C141" s="12"/>
      <c r="D141" s="4">
        <v>200</v>
      </c>
      <c r="E141" s="62">
        <v>500000</v>
      </c>
      <c r="F141" s="62">
        <v>300000</v>
      </c>
    </row>
    <row r="142" spans="1:6" x14ac:dyDescent="0.25">
      <c r="A142" s="45" t="s">
        <v>103</v>
      </c>
      <c r="B142" s="45"/>
      <c r="C142" s="46" t="s">
        <v>49</v>
      </c>
      <c r="D142" s="47"/>
      <c r="E142" s="48">
        <f>E143+E145</f>
        <v>4000000</v>
      </c>
      <c r="F142" s="48">
        <f>F143+F145</f>
        <v>2500000</v>
      </c>
    </row>
    <row r="143" spans="1:6" x14ac:dyDescent="0.25">
      <c r="A143" s="8" t="s">
        <v>52</v>
      </c>
      <c r="B143" s="8"/>
      <c r="C143" s="12" t="s">
        <v>111</v>
      </c>
      <c r="D143" s="4"/>
      <c r="E143" s="16">
        <f>E144</f>
        <v>3500000</v>
      </c>
      <c r="F143" s="16">
        <f>F144</f>
        <v>2000000</v>
      </c>
    </row>
    <row r="144" spans="1:6" ht="60" x14ac:dyDescent="0.25">
      <c r="A144" s="8" t="s">
        <v>170</v>
      </c>
      <c r="B144" s="8"/>
      <c r="C144" s="12"/>
      <c r="D144" s="4">
        <v>100</v>
      </c>
      <c r="E144" s="62">
        <v>3500000</v>
      </c>
      <c r="F144" s="62">
        <v>2000000</v>
      </c>
    </row>
    <row r="145" spans="1:6" x14ac:dyDescent="0.25">
      <c r="A145" s="8" t="s">
        <v>182</v>
      </c>
      <c r="B145" s="8"/>
      <c r="C145" s="12" t="s">
        <v>113</v>
      </c>
      <c r="D145" s="4"/>
      <c r="E145" s="16">
        <f t="shared" ref="E145:F145" si="54">E146</f>
        <v>500000</v>
      </c>
      <c r="F145" s="16">
        <f t="shared" si="54"/>
        <v>500000</v>
      </c>
    </row>
    <row r="146" spans="1:6" x14ac:dyDescent="0.25">
      <c r="A146" s="8" t="s">
        <v>171</v>
      </c>
      <c r="B146" s="8"/>
      <c r="C146" s="12"/>
      <c r="D146" s="4">
        <v>800</v>
      </c>
      <c r="E146" s="62">
        <v>500000</v>
      </c>
      <c r="F146" s="62">
        <v>500000</v>
      </c>
    </row>
    <row r="147" spans="1:6" ht="31.5" x14ac:dyDescent="0.25">
      <c r="A147" s="34" t="s">
        <v>224</v>
      </c>
      <c r="B147" s="39">
        <v>710</v>
      </c>
      <c r="C147" s="35"/>
      <c r="D147" s="35"/>
      <c r="E147" s="36">
        <f>E148+E209</f>
        <v>145541601</v>
      </c>
      <c r="F147" s="36">
        <f>F148+F209</f>
        <v>145707203</v>
      </c>
    </row>
    <row r="148" spans="1:6" ht="29.25" x14ac:dyDescent="0.25">
      <c r="A148" s="42" t="s">
        <v>79</v>
      </c>
      <c r="B148" s="42"/>
      <c r="C148" s="50" t="s">
        <v>14</v>
      </c>
      <c r="D148" s="19"/>
      <c r="E148" s="44">
        <f t="shared" ref="E148:F148" si="55">E149</f>
        <v>145540601</v>
      </c>
      <c r="F148" s="44">
        <f t="shared" si="55"/>
        <v>145706203</v>
      </c>
    </row>
    <row r="149" spans="1:6" ht="30" x14ac:dyDescent="0.25">
      <c r="A149" s="45" t="s">
        <v>80</v>
      </c>
      <c r="B149" s="45"/>
      <c r="C149" s="46" t="s">
        <v>15</v>
      </c>
      <c r="D149" s="47"/>
      <c r="E149" s="48">
        <f t="shared" ref="E149:F149" si="56">E150+E193+E196+E200+E204</f>
        <v>145540601</v>
      </c>
      <c r="F149" s="48">
        <f t="shared" si="56"/>
        <v>145706203</v>
      </c>
    </row>
    <row r="150" spans="1:6" ht="45" x14ac:dyDescent="0.25">
      <c r="A150" s="6" t="s">
        <v>5</v>
      </c>
      <c r="B150" s="6"/>
      <c r="C150" s="25" t="s">
        <v>16</v>
      </c>
      <c r="D150" s="5"/>
      <c r="E150" s="14">
        <f t="shared" ref="E150:F150" si="57">E151+E154+E157+E160+E162+E165+E168+E171+E174+E177+E180+E184+E187+E189+E191</f>
        <v>61071140</v>
      </c>
      <c r="F150" s="14">
        <f t="shared" si="57"/>
        <v>61436742</v>
      </c>
    </row>
    <row r="151" spans="1:6" ht="30" x14ac:dyDescent="0.25">
      <c r="A151" s="8" t="s">
        <v>179</v>
      </c>
      <c r="B151" s="8"/>
      <c r="C151" s="12" t="s">
        <v>159</v>
      </c>
      <c r="D151" s="9"/>
      <c r="E151" s="16">
        <f t="shared" ref="E151:F151" si="58">E152+E153</f>
        <v>127394</v>
      </c>
      <c r="F151" s="16">
        <f t="shared" si="58"/>
        <v>132490</v>
      </c>
    </row>
    <row r="152" spans="1:6" ht="30" x14ac:dyDescent="0.25">
      <c r="A152" s="8" t="s">
        <v>178</v>
      </c>
      <c r="B152" s="8"/>
      <c r="C152" s="12"/>
      <c r="D152" s="9">
        <v>200</v>
      </c>
      <c r="E152" s="62">
        <v>1570</v>
      </c>
      <c r="F152" s="62">
        <v>1570</v>
      </c>
    </row>
    <row r="153" spans="1:6" x14ac:dyDescent="0.25">
      <c r="A153" s="8" t="s">
        <v>169</v>
      </c>
      <c r="B153" s="8"/>
      <c r="C153" s="12"/>
      <c r="D153" s="9">
        <v>300</v>
      </c>
      <c r="E153" s="62">
        <v>125824</v>
      </c>
      <c r="F153" s="62">
        <v>130920</v>
      </c>
    </row>
    <row r="154" spans="1:6" ht="60" x14ac:dyDescent="0.25">
      <c r="A154" s="8" t="s">
        <v>53</v>
      </c>
      <c r="B154" s="8"/>
      <c r="C154" s="12" t="s">
        <v>160</v>
      </c>
      <c r="D154" s="9"/>
      <c r="E154" s="16">
        <f t="shared" ref="E154:F154" si="59">E155+E156</f>
        <v>2471377</v>
      </c>
      <c r="F154" s="16">
        <f t="shared" si="59"/>
        <v>2570252</v>
      </c>
    </row>
    <row r="155" spans="1:6" ht="30" x14ac:dyDescent="0.25">
      <c r="A155" s="8" t="s">
        <v>178</v>
      </c>
      <c r="B155" s="8"/>
      <c r="C155" s="12"/>
      <c r="D155" s="9">
        <v>200</v>
      </c>
      <c r="E155" s="62">
        <v>30495</v>
      </c>
      <c r="F155" s="62">
        <v>30495</v>
      </c>
    </row>
    <row r="156" spans="1:6" x14ac:dyDescent="0.25">
      <c r="A156" s="8" t="s">
        <v>169</v>
      </c>
      <c r="B156" s="8"/>
      <c r="C156" s="12"/>
      <c r="D156" s="9">
        <v>300</v>
      </c>
      <c r="E156" s="62">
        <v>2440882</v>
      </c>
      <c r="F156" s="62">
        <v>2539757</v>
      </c>
    </row>
    <row r="157" spans="1:6" ht="30" x14ac:dyDescent="0.25">
      <c r="A157" s="8" t="s">
        <v>81</v>
      </c>
      <c r="B157" s="8"/>
      <c r="C157" s="12" t="s">
        <v>161</v>
      </c>
      <c r="D157" s="9"/>
      <c r="E157" s="16">
        <f t="shared" ref="E157:F157" si="60">E158+E159</f>
        <v>7905355</v>
      </c>
      <c r="F157" s="16">
        <f t="shared" si="60"/>
        <v>7922872</v>
      </c>
    </row>
    <row r="158" spans="1:6" ht="30" x14ac:dyDescent="0.25">
      <c r="A158" s="8" t="s">
        <v>178</v>
      </c>
      <c r="B158" s="8"/>
      <c r="C158" s="12"/>
      <c r="D158" s="9">
        <v>200</v>
      </c>
      <c r="E158" s="62">
        <v>120000</v>
      </c>
      <c r="F158" s="62">
        <v>120000</v>
      </c>
    </row>
    <row r="159" spans="1:6" x14ac:dyDescent="0.25">
      <c r="A159" s="8" t="s">
        <v>169</v>
      </c>
      <c r="B159" s="8"/>
      <c r="C159" s="12"/>
      <c r="D159" s="9">
        <v>300</v>
      </c>
      <c r="E159" s="62">
        <v>7785355</v>
      </c>
      <c r="F159" s="62">
        <v>7802872</v>
      </c>
    </row>
    <row r="160" spans="1:6" ht="60" x14ac:dyDescent="0.25">
      <c r="A160" s="8" t="s">
        <v>82</v>
      </c>
      <c r="B160" s="8"/>
      <c r="C160" s="12" t="s">
        <v>162</v>
      </c>
      <c r="D160" s="9"/>
      <c r="E160" s="16">
        <f t="shared" ref="E160:F160" si="61">E161</f>
        <v>30333</v>
      </c>
      <c r="F160" s="16">
        <f t="shared" si="61"/>
        <v>31008</v>
      </c>
    </row>
    <row r="161" spans="1:6" x14ac:dyDescent="0.25">
      <c r="A161" s="8" t="s">
        <v>169</v>
      </c>
      <c r="B161" s="8"/>
      <c r="C161" s="12"/>
      <c r="D161" s="9">
        <v>300</v>
      </c>
      <c r="E161" s="62">
        <v>30333</v>
      </c>
      <c r="F161" s="62">
        <v>31008</v>
      </c>
    </row>
    <row r="162" spans="1:6" ht="75" x14ac:dyDescent="0.25">
      <c r="A162" s="8" t="s">
        <v>153</v>
      </c>
      <c r="B162" s="8"/>
      <c r="C162" s="12" t="s">
        <v>163</v>
      </c>
      <c r="D162" s="9"/>
      <c r="E162" s="16">
        <f t="shared" ref="E162:F162" si="62">E163+E164</f>
        <v>5313000</v>
      </c>
      <c r="F162" s="16">
        <f t="shared" si="62"/>
        <v>5526000</v>
      </c>
    </row>
    <row r="163" spans="1:6" ht="30" x14ac:dyDescent="0.25">
      <c r="A163" s="8" t="s">
        <v>178</v>
      </c>
      <c r="B163" s="8"/>
      <c r="C163" s="12"/>
      <c r="D163" s="9">
        <v>200</v>
      </c>
      <c r="E163" s="62">
        <v>20000</v>
      </c>
      <c r="F163" s="62">
        <v>20000</v>
      </c>
    </row>
    <row r="164" spans="1:6" x14ac:dyDescent="0.25">
      <c r="A164" s="8" t="s">
        <v>169</v>
      </c>
      <c r="B164" s="8"/>
      <c r="C164" s="12"/>
      <c r="D164" s="9">
        <v>300</v>
      </c>
      <c r="E164" s="62">
        <v>5293000</v>
      </c>
      <c r="F164" s="62">
        <v>5506000</v>
      </c>
    </row>
    <row r="165" spans="1:6" ht="60" x14ac:dyDescent="0.25">
      <c r="A165" s="8" t="s">
        <v>154</v>
      </c>
      <c r="B165" s="8"/>
      <c r="C165" s="12" t="s">
        <v>164</v>
      </c>
      <c r="D165" s="9"/>
      <c r="E165" s="16">
        <f t="shared" ref="E165:F165" si="63">E166+E167</f>
        <v>567000</v>
      </c>
      <c r="F165" s="16">
        <f t="shared" si="63"/>
        <v>590000</v>
      </c>
    </row>
    <row r="166" spans="1:6" ht="30" x14ac:dyDescent="0.25">
      <c r="A166" s="8" t="s">
        <v>178</v>
      </c>
      <c r="B166" s="8"/>
      <c r="C166" s="12"/>
      <c r="D166" s="9">
        <v>200</v>
      </c>
      <c r="E166" s="62">
        <v>2000</v>
      </c>
      <c r="F166" s="62">
        <v>2000</v>
      </c>
    </row>
    <row r="167" spans="1:6" x14ac:dyDescent="0.25">
      <c r="A167" s="8" t="s">
        <v>169</v>
      </c>
      <c r="B167" s="8"/>
      <c r="C167" s="12"/>
      <c r="D167" s="9">
        <v>300</v>
      </c>
      <c r="E167" s="62">
        <v>565000</v>
      </c>
      <c r="F167" s="62">
        <v>588000</v>
      </c>
    </row>
    <row r="168" spans="1:6" ht="30" x14ac:dyDescent="0.25">
      <c r="A168" s="8" t="s">
        <v>83</v>
      </c>
      <c r="B168" s="8"/>
      <c r="C168" s="12" t="s">
        <v>257</v>
      </c>
      <c r="D168" s="9"/>
      <c r="E168" s="16">
        <f t="shared" ref="E168:F168" si="64">E169+E170</f>
        <v>2329000</v>
      </c>
      <c r="F168" s="16">
        <f t="shared" si="64"/>
        <v>2329000</v>
      </c>
    </row>
    <row r="169" spans="1:6" ht="30" x14ac:dyDescent="0.25">
      <c r="A169" s="8" t="s">
        <v>178</v>
      </c>
      <c r="B169" s="8"/>
      <c r="C169" s="12"/>
      <c r="D169" s="9">
        <v>200</v>
      </c>
      <c r="E169" s="16">
        <v>46000</v>
      </c>
      <c r="F169" s="16">
        <v>46000</v>
      </c>
    </row>
    <row r="170" spans="1:6" x14ac:dyDescent="0.25">
      <c r="A170" s="8" t="s">
        <v>169</v>
      </c>
      <c r="B170" s="8"/>
      <c r="C170" s="12"/>
      <c r="D170" s="9">
        <v>300</v>
      </c>
      <c r="E170" s="16">
        <v>2283000</v>
      </c>
      <c r="F170" s="16">
        <v>2283000</v>
      </c>
    </row>
    <row r="171" spans="1:6" ht="45" x14ac:dyDescent="0.25">
      <c r="A171" s="8" t="s">
        <v>180</v>
      </c>
      <c r="B171" s="8"/>
      <c r="C171" s="12" t="s">
        <v>258</v>
      </c>
      <c r="D171" s="9"/>
      <c r="E171" s="16">
        <f t="shared" ref="E171:F171" si="65">E172+E173</f>
        <v>6587000</v>
      </c>
      <c r="F171" s="16">
        <f t="shared" si="65"/>
        <v>6587000</v>
      </c>
    </row>
    <row r="172" spans="1:6" ht="30" x14ac:dyDescent="0.25">
      <c r="A172" s="8" t="s">
        <v>178</v>
      </c>
      <c r="B172" s="8"/>
      <c r="C172" s="12"/>
      <c r="D172" s="9">
        <v>200</v>
      </c>
      <c r="E172" s="16">
        <v>115000</v>
      </c>
      <c r="F172" s="16">
        <v>115000</v>
      </c>
    </row>
    <row r="173" spans="1:6" x14ac:dyDescent="0.25">
      <c r="A173" s="8" t="s">
        <v>169</v>
      </c>
      <c r="B173" s="8"/>
      <c r="C173" s="12"/>
      <c r="D173" s="9">
        <v>300</v>
      </c>
      <c r="E173" s="16">
        <v>6472000</v>
      </c>
      <c r="F173" s="16">
        <v>6472000</v>
      </c>
    </row>
    <row r="174" spans="1:6" ht="45" x14ac:dyDescent="0.25">
      <c r="A174" s="8" t="s">
        <v>236</v>
      </c>
      <c r="B174" s="8"/>
      <c r="C174" s="12" t="s">
        <v>259</v>
      </c>
      <c r="D174" s="9"/>
      <c r="E174" s="16">
        <f t="shared" ref="E174:F174" si="66">E175+E176</f>
        <v>18226200</v>
      </c>
      <c r="F174" s="16">
        <f t="shared" si="66"/>
        <v>18226200</v>
      </c>
    </row>
    <row r="175" spans="1:6" ht="30" x14ac:dyDescent="0.25">
      <c r="A175" s="8" t="s">
        <v>237</v>
      </c>
      <c r="B175" s="8"/>
      <c r="C175" s="12"/>
      <c r="D175" s="9">
        <v>200</v>
      </c>
      <c r="E175" s="16">
        <v>330000</v>
      </c>
      <c r="F175" s="16">
        <v>330000</v>
      </c>
    </row>
    <row r="176" spans="1:6" x14ac:dyDescent="0.25">
      <c r="A176" s="8" t="s">
        <v>169</v>
      </c>
      <c r="B176" s="8"/>
      <c r="C176" s="12"/>
      <c r="D176" s="9">
        <v>300</v>
      </c>
      <c r="E176" s="16">
        <v>17896200</v>
      </c>
      <c r="F176" s="16">
        <v>17896200</v>
      </c>
    </row>
    <row r="177" spans="1:6" x14ac:dyDescent="0.25">
      <c r="A177" s="8" t="s">
        <v>84</v>
      </c>
      <c r="B177" s="8"/>
      <c r="C177" s="12" t="s">
        <v>260</v>
      </c>
      <c r="D177" s="4"/>
      <c r="E177" s="16">
        <f t="shared" ref="E177:F177" si="67">E178+E179</f>
        <v>4245000</v>
      </c>
      <c r="F177" s="16">
        <f t="shared" si="67"/>
        <v>4245000</v>
      </c>
    </row>
    <row r="178" spans="1:6" ht="30" x14ac:dyDescent="0.25">
      <c r="A178" s="8" t="s">
        <v>178</v>
      </c>
      <c r="B178" s="8"/>
      <c r="C178" s="12"/>
      <c r="D178" s="4">
        <v>200</v>
      </c>
      <c r="E178" s="16">
        <v>70000</v>
      </c>
      <c r="F178" s="16">
        <v>70000</v>
      </c>
    </row>
    <row r="179" spans="1:6" x14ac:dyDescent="0.25">
      <c r="A179" s="8" t="s">
        <v>169</v>
      </c>
      <c r="B179" s="8"/>
      <c r="C179" s="12"/>
      <c r="D179" s="4">
        <v>300</v>
      </c>
      <c r="E179" s="16">
        <v>4175000</v>
      </c>
      <c r="F179" s="16">
        <v>4175000</v>
      </c>
    </row>
    <row r="180" spans="1:6" ht="30" x14ac:dyDescent="0.25">
      <c r="A180" s="8" t="s">
        <v>17</v>
      </c>
      <c r="B180" s="8"/>
      <c r="C180" s="12" t="s">
        <v>261</v>
      </c>
      <c r="D180" s="4"/>
      <c r="E180" s="16">
        <f t="shared" ref="E180:F180" si="68">E181+E182+E183</f>
        <v>6297900</v>
      </c>
      <c r="F180" s="16">
        <f t="shared" si="68"/>
        <v>6297900</v>
      </c>
    </row>
    <row r="181" spans="1:6" ht="60" x14ac:dyDescent="0.25">
      <c r="A181" s="8" t="s">
        <v>170</v>
      </c>
      <c r="B181" s="8"/>
      <c r="C181" s="12"/>
      <c r="D181" s="4">
        <v>100</v>
      </c>
      <c r="E181" s="16">
        <v>4845300</v>
      </c>
      <c r="F181" s="16">
        <v>4845300</v>
      </c>
    </row>
    <row r="182" spans="1:6" ht="30" x14ac:dyDescent="0.25">
      <c r="A182" s="8" t="s">
        <v>178</v>
      </c>
      <c r="B182" s="8"/>
      <c r="C182" s="12"/>
      <c r="D182" s="4">
        <v>200</v>
      </c>
      <c r="E182" s="16">
        <v>1442600</v>
      </c>
      <c r="F182" s="16">
        <v>1442600</v>
      </c>
    </row>
    <row r="183" spans="1:6" x14ac:dyDescent="0.25">
      <c r="A183" s="8" t="s">
        <v>171</v>
      </c>
      <c r="B183" s="8"/>
      <c r="C183" s="12"/>
      <c r="D183" s="4">
        <v>800</v>
      </c>
      <c r="E183" s="16">
        <v>10000</v>
      </c>
      <c r="F183" s="16">
        <v>10000</v>
      </c>
    </row>
    <row r="184" spans="1:6" ht="30" x14ac:dyDescent="0.25">
      <c r="A184" s="8" t="s">
        <v>85</v>
      </c>
      <c r="B184" s="8"/>
      <c r="C184" s="12" t="s">
        <v>262</v>
      </c>
      <c r="D184" s="4"/>
      <c r="E184" s="16">
        <f t="shared" ref="E184:F184" si="69">E185+E186</f>
        <v>6532000</v>
      </c>
      <c r="F184" s="16">
        <f t="shared" si="69"/>
        <v>6532000</v>
      </c>
    </row>
    <row r="185" spans="1:6" ht="30" x14ac:dyDescent="0.25">
      <c r="A185" s="8" t="s">
        <v>178</v>
      </c>
      <c r="B185" s="8"/>
      <c r="C185" s="12"/>
      <c r="D185" s="4">
        <v>200</v>
      </c>
      <c r="E185" s="16">
        <v>30000</v>
      </c>
      <c r="F185" s="16">
        <v>30000</v>
      </c>
    </row>
    <row r="186" spans="1:6" x14ac:dyDescent="0.25">
      <c r="A186" s="8" t="s">
        <v>169</v>
      </c>
      <c r="B186" s="8"/>
      <c r="C186" s="12"/>
      <c r="D186" s="4">
        <v>300</v>
      </c>
      <c r="E186" s="16">
        <v>6502000</v>
      </c>
      <c r="F186" s="16">
        <v>6502000</v>
      </c>
    </row>
    <row r="187" spans="1:6" ht="45" x14ac:dyDescent="0.25">
      <c r="A187" s="8" t="s">
        <v>186</v>
      </c>
      <c r="B187" s="8"/>
      <c r="C187" s="12" t="s">
        <v>219</v>
      </c>
      <c r="D187" s="4"/>
      <c r="E187" s="16">
        <f t="shared" ref="E187:F187" si="70">E188</f>
        <v>272513</v>
      </c>
      <c r="F187" s="16">
        <f t="shared" si="70"/>
        <v>279872</v>
      </c>
    </row>
    <row r="188" spans="1:6" x14ac:dyDescent="0.25">
      <c r="A188" s="8" t="s">
        <v>169</v>
      </c>
      <c r="B188" s="8"/>
      <c r="C188" s="12"/>
      <c r="D188" s="4">
        <v>300</v>
      </c>
      <c r="E188" s="62">
        <v>272513</v>
      </c>
      <c r="F188" s="62">
        <v>279872</v>
      </c>
    </row>
    <row r="189" spans="1:6" ht="60" x14ac:dyDescent="0.25">
      <c r="A189" s="8" t="s">
        <v>283</v>
      </c>
      <c r="B189" s="8"/>
      <c r="C189" s="12" t="s">
        <v>263</v>
      </c>
      <c r="D189" s="4"/>
      <c r="E189" s="16">
        <f t="shared" ref="E189:F189" si="71">E190</f>
        <v>163000</v>
      </c>
      <c r="F189" s="16">
        <f t="shared" si="71"/>
        <v>163000</v>
      </c>
    </row>
    <row r="190" spans="1:6" ht="30" x14ac:dyDescent="0.25">
      <c r="A190" s="8" t="s">
        <v>178</v>
      </c>
      <c r="B190" s="8"/>
      <c r="C190" s="12"/>
      <c r="D190" s="4">
        <v>200</v>
      </c>
      <c r="E190" s="62">
        <v>163000</v>
      </c>
      <c r="F190" s="62">
        <v>163000</v>
      </c>
    </row>
    <row r="191" spans="1:6" ht="46.5" customHeight="1" x14ac:dyDescent="0.25">
      <c r="A191" s="8" t="s">
        <v>204</v>
      </c>
      <c r="B191" s="8"/>
      <c r="C191" s="12" t="s">
        <v>264</v>
      </c>
      <c r="D191" s="4"/>
      <c r="E191" s="16">
        <f t="shared" ref="E191:F191" si="72">E192</f>
        <v>4068</v>
      </c>
      <c r="F191" s="16">
        <f t="shared" si="72"/>
        <v>4148</v>
      </c>
    </row>
    <row r="192" spans="1:6" ht="30" x14ac:dyDescent="0.25">
      <c r="A192" s="8" t="s">
        <v>178</v>
      </c>
      <c r="B192" s="8"/>
      <c r="C192" s="12"/>
      <c r="D192" s="4">
        <v>200</v>
      </c>
      <c r="E192" s="62">
        <v>4068</v>
      </c>
      <c r="F192" s="62">
        <v>4148</v>
      </c>
    </row>
    <row r="193" spans="1:6" ht="30" x14ac:dyDescent="0.25">
      <c r="A193" s="6" t="s">
        <v>195</v>
      </c>
      <c r="B193" s="6"/>
      <c r="C193" s="25" t="s">
        <v>140</v>
      </c>
      <c r="D193" s="4"/>
      <c r="E193" s="14">
        <f t="shared" ref="E193:F194" si="73">E194</f>
        <v>67492021</v>
      </c>
      <c r="F193" s="14">
        <f t="shared" si="73"/>
        <v>67492021</v>
      </c>
    </row>
    <row r="194" spans="1:6" ht="75" x14ac:dyDescent="0.25">
      <c r="A194" s="8" t="s">
        <v>244</v>
      </c>
      <c r="B194" s="6"/>
      <c r="C194" s="25" t="s">
        <v>245</v>
      </c>
      <c r="D194" s="4"/>
      <c r="E194" s="14">
        <f t="shared" si="73"/>
        <v>67492021</v>
      </c>
      <c r="F194" s="14">
        <f t="shared" si="73"/>
        <v>67492021</v>
      </c>
    </row>
    <row r="195" spans="1:6" ht="30" x14ac:dyDescent="0.25">
      <c r="A195" s="8" t="s">
        <v>168</v>
      </c>
      <c r="B195" s="6"/>
      <c r="C195" s="25"/>
      <c r="D195" s="4">
        <v>600</v>
      </c>
      <c r="E195" s="62">
        <v>67492021</v>
      </c>
      <c r="F195" s="62">
        <v>67492021</v>
      </c>
    </row>
    <row r="196" spans="1:6" ht="30" x14ac:dyDescent="0.25">
      <c r="A196" s="6" t="s">
        <v>142</v>
      </c>
      <c r="B196" s="6"/>
      <c r="C196" s="25" t="s">
        <v>141</v>
      </c>
      <c r="D196" s="4"/>
      <c r="E196" s="14">
        <f t="shared" ref="E196:F196" si="74">E197</f>
        <v>2491800</v>
      </c>
      <c r="F196" s="14">
        <f t="shared" si="74"/>
        <v>2491800</v>
      </c>
    </row>
    <row r="197" spans="1:6" ht="30" x14ac:dyDescent="0.25">
      <c r="A197" s="8" t="s">
        <v>54</v>
      </c>
      <c r="B197" s="8"/>
      <c r="C197" s="12" t="s">
        <v>265</v>
      </c>
      <c r="D197" s="4"/>
      <c r="E197" s="16">
        <f t="shared" ref="E197:F197" si="75">E198+E199</f>
        <v>2491800</v>
      </c>
      <c r="F197" s="16">
        <f t="shared" si="75"/>
        <v>2491800</v>
      </c>
    </row>
    <row r="198" spans="1:6" ht="30" x14ac:dyDescent="0.25">
      <c r="A198" s="8" t="s">
        <v>178</v>
      </c>
      <c r="B198" s="8"/>
      <c r="C198" s="12"/>
      <c r="D198" s="4">
        <v>200</v>
      </c>
      <c r="E198" s="16">
        <v>40000</v>
      </c>
      <c r="F198" s="16">
        <v>40000</v>
      </c>
    </row>
    <row r="199" spans="1:6" x14ac:dyDescent="0.25">
      <c r="A199" s="8" t="s">
        <v>169</v>
      </c>
      <c r="B199" s="8"/>
      <c r="C199" s="12"/>
      <c r="D199" s="4">
        <v>300</v>
      </c>
      <c r="E199" s="16">
        <v>2451800</v>
      </c>
      <c r="F199" s="16">
        <v>2451800</v>
      </c>
    </row>
    <row r="200" spans="1:6" ht="30" x14ac:dyDescent="0.25">
      <c r="A200" s="6" t="s">
        <v>145</v>
      </c>
      <c r="B200" s="6"/>
      <c r="C200" s="25" t="s">
        <v>144</v>
      </c>
      <c r="D200" s="4"/>
      <c r="E200" s="14">
        <f t="shared" ref="E200:F200" si="76">E201</f>
        <v>1200000</v>
      </c>
      <c r="F200" s="14">
        <f t="shared" si="76"/>
        <v>1000000</v>
      </c>
    </row>
    <row r="201" spans="1:6" ht="30" x14ac:dyDescent="0.25">
      <c r="A201" s="8" t="s">
        <v>155</v>
      </c>
      <c r="B201" s="8"/>
      <c r="C201" s="12" t="s">
        <v>156</v>
      </c>
      <c r="D201" s="4"/>
      <c r="E201" s="16">
        <f t="shared" ref="E201:F201" si="77">E202+E203</f>
        <v>1200000</v>
      </c>
      <c r="F201" s="16">
        <f t="shared" si="77"/>
        <v>1000000</v>
      </c>
    </row>
    <row r="202" spans="1:6" ht="30" x14ac:dyDescent="0.25">
      <c r="A202" s="8" t="s">
        <v>178</v>
      </c>
      <c r="B202" s="8"/>
      <c r="C202" s="25"/>
      <c r="D202" s="4">
        <v>200</v>
      </c>
      <c r="E202" s="62">
        <v>15600</v>
      </c>
      <c r="F202" s="62">
        <v>13000</v>
      </c>
    </row>
    <row r="203" spans="1:6" x14ac:dyDescent="0.25">
      <c r="A203" s="8" t="s">
        <v>169</v>
      </c>
      <c r="B203" s="8"/>
      <c r="C203" s="25"/>
      <c r="D203" s="4">
        <v>300</v>
      </c>
      <c r="E203" s="62">
        <v>1184400</v>
      </c>
      <c r="F203" s="62">
        <v>987000</v>
      </c>
    </row>
    <row r="204" spans="1:6" ht="30" x14ac:dyDescent="0.25">
      <c r="A204" s="6" t="s">
        <v>295</v>
      </c>
      <c r="B204" s="25"/>
      <c r="C204" s="25" t="s">
        <v>296</v>
      </c>
      <c r="D204" s="4"/>
      <c r="E204" s="16">
        <f t="shared" ref="E204:F204" si="78">E205+E207</f>
        <v>13285640</v>
      </c>
      <c r="F204" s="16">
        <f t="shared" si="78"/>
        <v>13285640</v>
      </c>
    </row>
    <row r="205" spans="1:6" ht="45" x14ac:dyDescent="0.25">
      <c r="A205" s="8" t="s">
        <v>297</v>
      </c>
      <c r="B205" s="12"/>
      <c r="C205" s="12" t="s">
        <v>298</v>
      </c>
      <c r="D205" s="4"/>
      <c r="E205" s="16">
        <f t="shared" ref="E205:F205" si="79">E206</f>
        <v>3644888</v>
      </c>
      <c r="F205" s="16">
        <f t="shared" si="79"/>
        <v>3644888</v>
      </c>
    </row>
    <row r="206" spans="1:6" x14ac:dyDescent="0.25">
      <c r="A206" s="8" t="s">
        <v>169</v>
      </c>
      <c r="B206" s="25"/>
      <c r="C206" s="4"/>
      <c r="D206" s="4">
        <v>300</v>
      </c>
      <c r="E206" s="62">
        <v>3644888</v>
      </c>
      <c r="F206" s="62">
        <v>3644888</v>
      </c>
    </row>
    <row r="207" spans="1:6" ht="45" x14ac:dyDescent="0.25">
      <c r="A207" s="8" t="s">
        <v>299</v>
      </c>
      <c r="B207" s="12"/>
      <c r="C207" s="12" t="s">
        <v>300</v>
      </c>
      <c r="D207" s="4"/>
      <c r="E207" s="16">
        <f t="shared" ref="E207:F207" si="80">E208</f>
        <v>9640752</v>
      </c>
      <c r="F207" s="16">
        <f t="shared" si="80"/>
        <v>9640752</v>
      </c>
    </row>
    <row r="208" spans="1:6" x14ac:dyDescent="0.25">
      <c r="A208" s="8" t="s">
        <v>169</v>
      </c>
      <c r="B208" s="25"/>
      <c r="C208" s="4"/>
      <c r="D208" s="4">
        <v>300</v>
      </c>
      <c r="E208" s="62">
        <v>9640752</v>
      </c>
      <c r="F208" s="62">
        <v>9640752</v>
      </c>
    </row>
    <row r="209" spans="1:6" ht="29.25" x14ac:dyDescent="0.25">
      <c r="A209" s="42" t="s">
        <v>98</v>
      </c>
      <c r="B209" s="42"/>
      <c r="C209" s="50" t="s">
        <v>37</v>
      </c>
      <c r="D209" s="19"/>
      <c r="E209" s="44">
        <f t="shared" ref="E209:F212" si="81">E210</f>
        <v>1000</v>
      </c>
      <c r="F209" s="44">
        <f t="shared" si="81"/>
        <v>1000</v>
      </c>
    </row>
    <row r="210" spans="1:6" ht="60" x14ac:dyDescent="0.25">
      <c r="A210" s="45" t="s">
        <v>99</v>
      </c>
      <c r="B210" s="45"/>
      <c r="C210" s="46" t="s">
        <v>39</v>
      </c>
      <c r="D210" s="49"/>
      <c r="E210" s="48">
        <f t="shared" si="81"/>
        <v>1000</v>
      </c>
      <c r="F210" s="48">
        <f t="shared" si="81"/>
        <v>1000</v>
      </c>
    </row>
    <row r="211" spans="1:6" ht="30" x14ac:dyDescent="0.25">
      <c r="A211" s="6" t="s">
        <v>131</v>
      </c>
      <c r="B211" s="6"/>
      <c r="C211" s="25" t="s">
        <v>41</v>
      </c>
      <c r="D211" s="9"/>
      <c r="E211" s="14">
        <f t="shared" si="81"/>
        <v>1000</v>
      </c>
      <c r="F211" s="14">
        <f t="shared" si="81"/>
        <v>1000</v>
      </c>
    </row>
    <row r="212" spans="1:6" ht="45" x14ac:dyDescent="0.25">
      <c r="A212" s="8" t="s">
        <v>100</v>
      </c>
      <c r="B212" s="8"/>
      <c r="C212" s="12" t="s">
        <v>266</v>
      </c>
      <c r="D212" s="9"/>
      <c r="E212" s="16">
        <f t="shared" si="81"/>
        <v>1000</v>
      </c>
      <c r="F212" s="16">
        <f t="shared" si="81"/>
        <v>1000</v>
      </c>
    </row>
    <row r="213" spans="1:6" x14ac:dyDescent="0.25">
      <c r="A213" s="8" t="s">
        <v>171</v>
      </c>
      <c r="B213" s="8"/>
      <c r="C213" s="12"/>
      <c r="D213" s="9">
        <v>800</v>
      </c>
      <c r="E213" s="62">
        <v>1000</v>
      </c>
      <c r="F213" s="62">
        <v>1000</v>
      </c>
    </row>
    <row r="214" spans="1:6" ht="37.5" x14ac:dyDescent="0.3">
      <c r="A214" s="41" t="s">
        <v>225</v>
      </c>
      <c r="B214" s="54">
        <v>718</v>
      </c>
      <c r="C214" s="35"/>
      <c r="D214" s="35"/>
      <c r="E214" s="37">
        <f>E215+E252+E271+E266</f>
        <v>193314274</v>
      </c>
      <c r="F214" s="37">
        <f>F215+F252+F271+F266</f>
        <v>171950267</v>
      </c>
    </row>
    <row r="215" spans="1:6" ht="43.5" x14ac:dyDescent="0.25">
      <c r="A215" s="42" t="s">
        <v>65</v>
      </c>
      <c r="B215" s="42"/>
      <c r="C215" s="43" t="s">
        <v>6</v>
      </c>
      <c r="D215" s="19"/>
      <c r="E215" s="44">
        <f t="shared" ref="E215:F215" si="82">E216</f>
        <v>189823768</v>
      </c>
      <c r="F215" s="44">
        <f t="shared" si="82"/>
        <v>168959761</v>
      </c>
    </row>
    <row r="216" spans="1:6" ht="30" x14ac:dyDescent="0.25">
      <c r="A216" s="45" t="s">
        <v>66</v>
      </c>
      <c r="B216" s="45"/>
      <c r="C216" s="46" t="s">
        <v>7</v>
      </c>
      <c r="D216" s="47"/>
      <c r="E216" s="48">
        <f>E217+E222+E247</f>
        <v>189823768</v>
      </c>
      <c r="F216" s="48">
        <f>F217+F222+F247</f>
        <v>168959761</v>
      </c>
    </row>
    <row r="217" spans="1:6" ht="60" x14ac:dyDescent="0.25">
      <c r="A217" s="6" t="s">
        <v>114</v>
      </c>
      <c r="B217" s="6"/>
      <c r="C217" s="25" t="s">
        <v>8</v>
      </c>
      <c r="D217" s="5"/>
      <c r="E217" s="14">
        <f>E218+E220</f>
        <v>6115124</v>
      </c>
      <c r="F217" s="14">
        <f>F218+F220</f>
        <v>4810732</v>
      </c>
    </row>
    <row r="218" spans="1:6" ht="30" x14ac:dyDescent="0.25">
      <c r="A218" s="7" t="s">
        <v>69</v>
      </c>
      <c r="B218" s="7"/>
      <c r="C218" s="22" t="s">
        <v>128</v>
      </c>
      <c r="D218" s="3"/>
      <c r="E218" s="15">
        <f t="shared" ref="E218:F218" si="83">E219</f>
        <v>4635187</v>
      </c>
      <c r="F218" s="15">
        <f t="shared" si="83"/>
        <v>3330795</v>
      </c>
    </row>
    <row r="219" spans="1:6" ht="30" x14ac:dyDescent="0.25">
      <c r="A219" s="7" t="s">
        <v>168</v>
      </c>
      <c r="B219" s="7"/>
      <c r="C219" s="22"/>
      <c r="D219" s="3">
        <v>600</v>
      </c>
      <c r="E219" s="62">
        <v>4635187</v>
      </c>
      <c r="F219" s="62">
        <v>3330795</v>
      </c>
    </row>
    <row r="220" spans="1:6" ht="30" x14ac:dyDescent="0.25">
      <c r="A220" s="7" t="s">
        <v>238</v>
      </c>
      <c r="B220" s="7"/>
      <c r="C220" s="22" t="s">
        <v>267</v>
      </c>
      <c r="D220" s="3"/>
      <c r="E220" s="16">
        <f t="shared" ref="E220:F220" si="84">E221</f>
        <v>1479937</v>
      </c>
      <c r="F220" s="16">
        <f t="shared" si="84"/>
        <v>1479937</v>
      </c>
    </row>
    <row r="221" spans="1:6" ht="30" x14ac:dyDescent="0.25">
      <c r="A221" s="7" t="s">
        <v>168</v>
      </c>
      <c r="B221" s="7"/>
      <c r="C221" s="22"/>
      <c r="D221" s="3">
        <v>600</v>
      </c>
      <c r="E221" s="62">
        <v>1479937</v>
      </c>
      <c r="F221" s="62">
        <v>1479937</v>
      </c>
    </row>
    <row r="222" spans="1:6" ht="45" x14ac:dyDescent="0.25">
      <c r="A222" s="6" t="s">
        <v>10</v>
      </c>
      <c r="B222" s="6"/>
      <c r="C222" s="25" t="s">
        <v>9</v>
      </c>
      <c r="D222" s="5"/>
      <c r="E222" s="14">
        <f>E223+E225+E227+E229+E231+E234+E238+E240+E242+E245</f>
        <v>181338644</v>
      </c>
      <c r="F222" s="14">
        <f>F223+F225+F227+F229+F231+F234+F238+F240+F242+F245</f>
        <v>162649029</v>
      </c>
    </row>
    <row r="223" spans="1:6" x14ac:dyDescent="0.25">
      <c r="A223" s="8" t="s">
        <v>67</v>
      </c>
      <c r="B223" s="8"/>
      <c r="C223" s="12" t="s">
        <v>166</v>
      </c>
      <c r="D223" s="4"/>
      <c r="E223" s="16">
        <f t="shared" ref="E223:F223" si="85">E224</f>
        <v>20570619</v>
      </c>
      <c r="F223" s="16">
        <f t="shared" si="85"/>
        <v>9167644</v>
      </c>
    </row>
    <row r="224" spans="1:6" ht="30" x14ac:dyDescent="0.25">
      <c r="A224" s="8" t="s">
        <v>168</v>
      </c>
      <c r="B224" s="8"/>
      <c r="C224" s="12"/>
      <c r="D224" s="4">
        <v>600</v>
      </c>
      <c r="E224" s="62">
        <v>20570619</v>
      </c>
      <c r="F224" s="62">
        <v>9167644</v>
      </c>
    </row>
    <row r="225" spans="1:6" x14ac:dyDescent="0.25">
      <c r="A225" s="8" t="s">
        <v>68</v>
      </c>
      <c r="B225" s="8"/>
      <c r="C225" s="12" t="s">
        <v>167</v>
      </c>
      <c r="D225" s="4"/>
      <c r="E225" s="16">
        <f t="shared" ref="E225:F225" si="86">E226</f>
        <v>19794194</v>
      </c>
      <c r="F225" s="16">
        <f t="shared" si="86"/>
        <v>12501561</v>
      </c>
    </row>
    <row r="226" spans="1:6" ht="30" x14ac:dyDescent="0.25">
      <c r="A226" s="8" t="s">
        <v>168</v>
      </c>
      <c r="B226" s="8"/>
      <c r="C226" s="12"/>
      <c r="D226" s="4">
        <v>600</v>
      </c>
      <c r="E226" s="62">
        <v>19794194</v>
      </c>
      <c r="F226" s="62">
        <v>12501561</v>
      </c>
    </row>
    <row r="227" spans="1:6" ht="45" x14ac:dyDescent="0.25">
      <c r="A227" s="8" t="s">
        <v>71</v>
      </c>
      <c r="B227" s="8"/>
      <c r="C227" s="12" t="s">
        <v>11</v>
      </c>
      <c r="D227" s="9"/>
      <c r="E227" s="17">
        <f t="shared" ref="E227:F227" si="87">E228</f>
        <v>149794</v>
      </c>
      <c r="F227" s="17">
        <f t="shared" si="87"/>
        <v>155787</v>
      </c>
    </row>
    <row r="228" spans="1:6" x14ac:dyDescent="0.25">
      <c r="A228" s="8" t="s">
        <v>169</v>
      </c>
      <c r="B228" s="8"/>
      <c r="C228" s="12"/>
      <c r="D228" s="9">
        <v>300</v>
      </c>
      <c r="E228" s="62">
        <v>149794</v>
      </c>
      <c r="F228" s="62">
        <v>155787</v>
      </c>
    </row>
    <row r="229" spans="1:6" ht="60" x14ac:dyDescent="0.25">
      <c r="A229" s="8" t="s">
        <v>72</v>
      </c>
      <c r="B229" s="8"/>
      <c r="C229" s="12" t="s">
        <v>268</v>
      </c>
      <c r="D229" s="9"/>
      <c r="E229" s="17">
        <f t="shared" ref="E229:F229" si="88">E230</f>
        <v>1233360</v>
      </c>
      <c r="F229" s="17">
        <f t="shared" si="88"/>
        <v>1233360</v>
      </c>
    </row>
    <row r="230" spans="1:6" ht="30" x14ac:dyDescent="0.25">
      <c r="A230" s="8" t="s">
        <v>168</v>
      </c>
      <c r="B230" s="8"/>
      <c r="C230" s="12"/>
      <c r="D230" s="9">
        <v>600</v>
      </c>
      <c r="E230" s="62">
        <v>1233360</v>
      </c>
      <c r="F230" s="62">
        <v>1233360</v>
      </c>
    </row>
    <row r="231" spans="1:6" ht="45" x14ac:dyDescent="0.25">
      <c r="A231" s="8" t="s">
        <v>73</v>
      </c>
      <c r="B231" s="8"/>
      <c r="C231" s="12" t="s">
        <v>270</v>
      </c>
      <c r="D231" s="9"/>
      <c r="E231" s="17">
        <f t="shared" ref="E231:F231" si="89">E232+E233</f>
        <v>10711347</v>
      </c>
      <c r="F231" s="17">
        <f t="shared" si="89"/>
        <v>10711347</v>
      </c>
    </row>
    <row r="232" spans="1:6" ht="30" x14ac:dyDescent="0.25">
      <c r="A232" s="8" t="s">
        <v>229</v>
      </c>
      <c r="B232" s="8"/>
      <c r="C232" s="12"/>
      <c r="D232" s="9">
        <v>200</v>
      </c>
      <c r="E232" s="16">
        <v>53556.74</v>
      </c>
      <c r="F232" s="16">
        <v>53556.74</v>
      </c>
    </row>
    <row r="233" spans="1:6" x14ac:dyDescent="0.25">
      <c r="A233" s="8" t="s">
        <v>169</v>
      </c>
      <c r="B233" s="8"/>
      <c r="C233" s="12"/>
      <c r="D233" s="9">
        <v>300</v>
      </c>
      <c r="E233" s="16">
        <v>10657790.26</v>
      </c>
      <c r="F233" s="16">
        <v>10657790.26</v>
      </c>
    </row>
    <row r="234" spans="1:6" x14ac:dyDescent="0.25">
      <c r="A234" s="8" t="s">
        <v>74</v>
      </c>
      <c r="B234" s="8"/>
      <c r="C234" s="12" t="s">
        <v>269</v>
      </c>
      <c r="D234" s="9"/>
      <c r="E234" s="17">
        <f t="shared" ref="E234:F234" si="90">E235+E236+E237</f>
        <v>569869</v>
      </c>
      <c r="F234" s="17">
        <f t="shared" si="90"/>
        <v>569869</v>
      </c>
    </row>
    <row r="235" spans="1:6" ht="30" x14ac:dyDescent="0.25">
      <c r="A235" s="8" t="s">
        <v>178</v>
      </c>
      <c r="B235" s="8"/>
      <c r="C235" s="12"/>
      <c r="D235" s="9">
        <v>200</v>
      </c>
      <c r="E235" s="62">
        <v>1902.12</v>
      </c>
      <c r="F235" s="62">
        <v>1902.12</v>
      </c>
    </row>
    <row r="236" spans="1:6" x14ac:dyDescent="0.25">
      <c r="A236" s="8" t="s">
        <v>169</v>
      </c>
      <c r="B236" s="8"/>
      <c r="C236" s="12"/>
      <c r="D236" s="9">
        <v>300</v>
      </c>
      <c r="E236" s="62">
        <v>378518.88</v>
      </c>
      <c r="F236" s="62">
        <v>378518.88</v>
      </c>
    </row>
    <row r="237" spans="1:6" ht="30" x14ac:dyDescent="0.25">
      <c r="A237" s="8" t="s">
        <v>168</v>
      </c>
      <c r="B237" s="8"/>
      <c r="C237" s="12"/>
      <c r="D237" s="9">
        <v>600</v>
      </c>
      <c r="E237" s="62">
        <v>189448</v>
      </c>
      <c r="F237" s="62">
        <v>189448</v>
      </c>
    </row>
    <row r="238" spans="1:6" ht="30" x14ac:dyDescent="0.25">
      <c r="A238" s="8" t="s">
        <v>75</v>
      </c>
      <c r="B238" s="8"/>
      <c r="C238" s="12" t="s">
        <v>271</v>
      </c>
      <c r="D238" s="9"/>
      <c r="E238" s="17">
        <f t="shared" ref="E238:F238" si="91">E239</f>
        <v>94673949</v>
      </c>
      <c r="F238" s="17">
        <f t="shared" si="91"/>
        <v>94673949</v>
      </c>
    </row>
    <row r="239" spans="1:6" ht="30" x14ac:dyDescent="0.25">
      <c r="A239" s="8" t="s">
        <v>168</v>
      </c>
      <c r="B239" s="8"/>
      <c r="C239" s="12"/>
      <c r="D239" s="9">
        <v>600</v>
      </c>
      <c r="E239" s="16">
        <v>94673949</v>
      </c>
      <c r="F239" s="16">
        <v>94673949</v>
      </c>
    </row>
    <row r="240" spans="1:6" ht="30" x14ac:dyDescent="0.25">
      <c r="A240" s="8" t="s">
        <v>151</v>
      </c>
      <c r="B240" s="8"/>
      <c r="C240" s="12" t="s">
        <v>272</v>
      </c>
      <c r="D240" s="9"/>
      <c r="E240" s="17">
        <f t="shared" ref="E240:F240" si="92">E241</f>
        <v>4622621</v>
      </c>
      <c r="F240" s="17">
        <f t="shared" si="92"/>
        <v>4622621</v>
      </c>
    </row>
    <row r="241" spans="1:6" ht="30" x14ac:dyDescent="0.25">
      <c r="A241" s="8" t="s">
        <v>168</v>
      </c>
      <c r="B241" s="8"/>
      <c r="C241" s="12"/>
      <c r="D241" s="9">
        <v>600</v>
      </c>
      <c r="E241" s="62">
        <v>4622621</v>
      </c>
      <c r="F241" s="62">
        <v>4622621</v>
      </c>
    </row>
    <row r="242" spans="1:6" ht="30" x14ac:dyDescent="0.25">
      <c r="A242" s="8" t="s">
        <v>76</v>
      </c>
      <c r="B242" s="8"/>
      <c r="C242" s="12" t="s">
        <v>273</v>
      </c>
      <c r="D242" s="9"/>
      <c r="E242" s="17">
        <f t="shared" ref="E242:F242" si="93">E243+E244</f>
        <v>459092</v>
      </c>
      <c r="F242" s="17">
        <f t="shared" si="93"/>
        <v>459092</v>
      </c>
    </row>
    <row r="243" spans="1:6" ht="60" x14ac:dyDescent="0.25">
      <c r="A243" s="8" t="s">
        <v>170</v>
      </c>
      <c r="B243" s="8"/>
      <c r="C243" s="12"/>
      <c r="D243" s="9">
        <v>100</v>
      </c>
      <c r="E243" s="16">
        <v>407822</v>
      </c>
      <c r="F243" s="16">
        <v>407822</v>
      </c>
    </row>
    <row r="244" spans="1:6" ht="30" x14ac:dyDescent="0.25">
      <c r="A244" s="8" t="s">
        <v>178</v>
      </c>
      <c r="B244" s="8"/>
      <c r="C244" s="12"/>
      <c r="D244" s="9">
        <v>200</v>
      </c>
      <c r="E244" s="16">
        <v>51270</v>
      </c>
      <c r="F244" s="16">
        <v>51270</v>
      </c>
    </row>
    <row r="245" spans="1:6" ht="30" x14ac:dyDescent="0.25">
      <c r="A245" s="8" t="s">
        <v>77</v>
      </c>
      <c r="B245" s="8"/>
      <c r="C245" s="12" t="s">
        <v>274</v>
      </c>
      <c r="D245" s="9"/>
      <c r="E245" s="17">
        <f t="shared" ref="E245:F245" si="94">E246</f>
        <v>28553799</v>
      </c>
      <c r="F245" s="17">
        <f t="shared" si="94"/>
        <v>28553799</v>
      </c>
    </row>
    <row r="246" spans="1:6" ht="30" x14ac:dyDescent="0.25">
      <c r="A246" s="8" t="s">
        <v>168</v>
      </c>
      <c r="B246" s="8"/>
      <c r="C246" s="12"/>
      <c r="D246" s="9">
        <v>600</v>
      </c>
      <c r="E246" s="62">
        <v>28553799</v>
      </c>
      <c r="F246" s="62">
        <v>28553799</v>
      </c>
    </row>
    <row r="247" spans="1:6" ht="45" x14ac:dyDescent="0.25">
      <c r="A247" s="6" t="s">
        <v>138</v>
      </c>
      <c r="B247" s="6"/>
      <c r="C247" s="25" t="s">
        <v>139</v>
      </c>
      <c r="D247" s="10"/>
      <c r="E247" s="18">
        <f t="shared" ref="E247:F247" si="95">E248</f>
        <v>2370000</v>
      </c>
      <c r="F247" s="18">
        <f t="shared" si="95"/>
        <v>1500000</v>
      </c>
    </row>
    <row r="248" spans="1:6" x14ac:dyDescent="0.25">
      <c r="A248" s="8" t="s">
        <v>70</v>
      </c>
      <c r="B248" s="8"/>
      <c r="C248" s="12" t="s">
        <v>165</v>
      </c>
      <c r="D248" s="9"/>
      <c r="E248" s="17">
        <f t="shared" ref="E248:F248" si="96">E249+E250+E251</f>
        <v>2370000</v>
      </c>
      <c r="F248" s="17">
        <f t="shared" si="96"/>
        <v>1500000</v>
      </c>
    </row>
    <row r="249" spans="1:6" ht="60" x14ac:dyDescent="0.25">
      <c r="A249" s="8" t="s">
        <v>170</v>
      </c>
      <c r="B249" s="8"/>
      <c r="C249" s="12"/>
      <c r="D249" s="9">
        <v>100</v>
      </c>
      <c r="E249" s="62">
        <v>2234010</v>
      </c>
      <c r="F249" s="62">
        <v>1500000</v>
      </c>
    </row>
    <row r="250" spans="1:6" ht="30" x14ac:dyDescent="0.25">
      <c r="A250" s="8" t="s">
        <v>178</v>
      </c>
      <c r="B250" s="8"/>
      <c r="C250" s="12"/>
      <c r="D250" s="9">
        <v>200</v>
      </c>
      <c r="E250" s="62">
        <v>135990</v>
      </c>
      <c r="F250" s="62"/>
    </row>
    <row r="251" spans="1:6" x14ac:dyDescent="0.25">
      <c r="A251" s="8" t="s">
        <v>171</v>
      </c>
      <c r="B251" s="8"/>
      <c r="C251" s="12"/>
      <c r="D251" s="9">
        <v>800</v>
      </c>
      <c r="E251" s="62"/>
      <c r="F251" s="62"/>
    </row>
    <row r="252" spans="1:6" ht="29.25" x14ac:dyDescent="0.25">
      <c r="A252" s="42" t="s">
        <v>79</v>
      </c>
      <c r="B252" s="42"/>
      <c r="C252" s="50" t="s">
        <v>14</v>
      </c>
      <c r="D252" s="19"/>
      <c r="E252" s="44">
        <f t="shared" ref="E252:F253" si="97">E253</f>
        <v>1897506</v>
      </c>
      <c r="F252" s="44">
        <f t="shared" si="97"/>
        <v>1897506</v>
      </c>
    </row>
    <row r="253" spans="1:6" ht="30" x14ac:dyDescent="0.25">
      <c r="A253" s="45" t="s">
        <v>86</v>
      </c>
      <c r="B253" s="45"/>
      <c r="C253" s="46" t="s">
        <v>18</v>
      </c>
      <c r="D253" s="47"/>
      <c r="E253" s="48">
        <f t="shared" si="97"/>
        <v>1897506</v>
      </c>
      <c r="F253" s="48">
        <f t="shared" si="97"/>
        <v>1897506</v>
      </c>
    </row>
    <row r="254" spans="1:6" ht="30" x14ac:dyDescent="0.25">
      <c r="A254" s="6" t="s">
        <v>152</v>
      </c>
      <c r="B254" s="6"/>
      <c r="C254" s="25" t="s">
        <v>19</v>
      </c>
      <c r="D254" s="9"/>
      <c r="E254" s="14">
        <f t="shared" ref="E254:F254" si="98">E257+E259+E262+E264+E255</f>
        <v>1897506</v>
      </c>
      <c r="F254" s="14">
        <f t="shared" si="98"/>
        <v>1897506</v>
      </c>
    </row>
    <row r="255" spans="1:6" ht="45" x14ac:dyDescent="0.25">
      <c r="A255" s="8" t="s">
        <v>205</v>
      </c>
      <c r="B255" s="8"/>
      <c r="C255" s="12" t="s">
        <v>279</v>
      </c>
      <c r="D255" s="9"/>
      <c r="E255" s="16">
        <f t="shared" ref="E255:F255" si="99">E256</f>
        <v>50000</v>
      </c>
      <c r="F255" s="16">
        <f t="shared" si="99"/>
        <v>50000</v>
      </c>
    </row>
    <row r="256" spans="1:6" ht="30" x14ac:dyDescent="0.25">
      <c r="A256" s="8" t="s">
        <v>168</v>
      </c>
      <c r="B256" s="8"/>
      <c r="C256" s="12"/>
      <c r="D256" s="9">
        <v>600</v>
      </c>
      <c r="E256" s="62">
        <v>50000</v>
      </c>
      <c r="F256" s="62">
        <v>50000</v>
      </c>
    </row>
    <row r="257" spans="1:6" ht="45" x14ac:dyDescent="0.25">
      <c r="A257" s="8" t="s">
        <v>55</v>
      </c>
      <c r="B257" s="8"/>
      <c r="C257" s="12" t="s">
        <v>275</v>
      </c>
      <c r="D257" s="9"/>
      <c r="E257" s="16">
        <f t="shared" ref="E257:F257" si="100">E258</f>
        <v>105138</v>
      </c>
      <c r="F257" s="16">
        <f t="shared" si="100"/>
        <v>105138</v>
      </c>
    </row>
    <row r="258" spans="1:6" ht="30" x14ac:dyDescent="0.25">
      <c r="A258" s="8" t="s">
        <v>168</v>
      </c>
      <c r="B258" s="8"/>
      <c r="C258" s="12"/>
      <c r="D258" s="9">
        <v>600</v>
      </c>
      <c r="E258" s="62">
        <v>105138</v>
      </c>
      <c r="F258" s="62">
        <v>105138</v>
      </c>
    </row>
    <row r="259" spans="1:6" ht="60" x14ac:dyDescent="0.25">
      <c r="A259" s="8" t="s">
        <v>181</v>
      </c>
      <c r="B259" s="8"/>
      <c r="C259" s="12" t="s">
        <v>276</v>
      </c>
      <c r="D259" s="9"/>
      <c r="E259" s="16">
        <f t="shared" ref="E259:F259" si="101">E260+E261</f>
        <v>1702083</v>
      </c>
      <c r="F259" s="16">
        <f t="shared" si="101"/>
        <v>1702083</v>
      </c>
    </row>
    <row r="260" spans="1:6" x14ac:dyDescent="0.25">
      <c r="A260" s="8" t="s">
        <v>169</v>
      </c>
      <c r="B260" s="8"/>
      <c r="C260" s="12"/>
      <c r="D260" s="9">
        <v>300</v>
      </c>
      <c r="E260" s="65">
        <v>1243947</v>
      </c>
      <c r="F260" s="65">
        <v>1243947</v>
      </c>
    </row>
    <row r="261" spans="1:6" ht="30" x14ac:dyDescent="0.25">
      <c r="A261" s="8" t="s">
        <v>168</v>
      </c>
      <c r="B261" s="8"/>
      <c r="C261" s="12"/>
      <c r="D261" s="9">
        <v>600</v>
      </c>
      <c r="E261" s="16">
        <v>458136</v>
      </c>
      <c r="F261" s="16">
        <v>458136</v>
      </c>
    </row>
    <row r="262" spans="1:6" ht="30" x14ac:dyDescent="0.25">
      <c r="A262" s="8" t="s">
        <v>87</v>
      </c>
      <c r="B262" s="8"/>
      <c r="C262" s="12" t="s">
        <v>277</v>
      </c>
      <c r="D262" s="9"/>
      <c r="E262" s="16">
        <f t="shared" ref="E262:F262" si="102">E263</f>
        <v>31333</v>
      </c>
      <c r="F262" s="16">
        <f t="shared" si="102"/>
        <v>31333</v>
      </c>
    </row>
    <row r="263" spans="1:6" x14ac:dyDescent="0.25">
      <c r="A263" s="8" t="s">
        <v>169</v>
      </c>
      <c r="B263" s="8"/>
      <c r="C263" s="12"/>
      <c r="D263" s="9">
        <v>300</v>
      </c>
      <c r="E263" s="62">
        <v>31333</v>
      </c>
      <c r="F263" s="62">
        <v>31333</v>
      </c>
    </row>
    <row r="264" spans="1:6" ht="30" x14ac:dyDescent="0.25">
      <c r="A264" s="8" t="s">
        <v>184</v>
      </c>
      <c r="B264" s="8"/>
      <c r="C264" s="12" t="s">
        <v>278</v>
      </c>
      <c r="D264" s="9"/>
      <c r="E264" s="16">
        <f t="shared" ref="E264:F264" si="103">E265</f>
        <v>8952</v>
      </c>
      <c r="F264" s="16">
        <f t="shared" si="103"/>
        <v>8952</v>
      </c>
    </row>
    <row r="265" spans="1:6" x14ac:dyDescent="0.25">
      <c r="A265" s="8" t="s">
        <v>169</v>
      </c>
      <c r="B265" s="8"/>
      <c r="C265" s="12"/>
      <c r="D265" s="9">
        <v>300</v>
      </c>
      <c r="E265" s="62">
        <v>8952</v>
      </c>
      <c r="F265" s="62">
        <v>8952</v>
      </c>
    </row>
    <row r="266" spans="1:6" ht="29.25" x14ac:dyDescent="0.25">
      <c r="A266" s="42" t="s">
        <v>98</v>
      </c>
      <c r="B266" s="42"/>
      <c r="C266" s="50" t="s">
        <v>37</v>
      </c>
      <c r="D266" s="19"/>
      <c r="E266" s="44">
        <f t="shared" ref="E266:F269" si="104">E267</f>
        <v>93000</v>
      </c>
      <c r="F266" s="44">
        <f t="shared" si="104"/>
        <v>93000</v>
      </c>
    </row>
    <row r="267" spans="1:6" ht="60" x14ac:dyDescent="0.25">
      <c r="A267" s="45" t="s">
        <v>99</v>
      </c>
      <c r="B267" s="45"/>
      <c r="C267" s="46" t="s">
        <v>39</v>
      </c>
      <c r="D267" s="49"/>
      <c r="E267" s="48">
        <f t="shared" si="104"/>
        <v>93000</v>
      </c>
      <c r="F267" s="48">
        <f t="shared" si="104"/>
        <v>93000</v>
      </c>
    </row>
    <row r="268" spans="1:6" ht="30" x14ac:dyDescent="0.25">
      <c r="A268" s="6" t="s">
        <v>131</v>
      </c>
      <c r="B268" s="6"/>
      <c r="C268" s="25" t="s">
        <v>41</v>
      </c>
      <c r="D268" s="9"/>
      <c r="E268" s="14">
        <f t="shared" si="104"/>
        <v>93000</v>
      </c>
      <c r="F268" s="14">
        <f t="shared" si="104"/>
        <v>93000</v>
      </c>
    </row>
    <row r="269" spans="1:6" ht="45" x14ac:dyDescent="0.25">
      <c r="A269" s="8" t="s">
        <v>228</v>
      </c>
      <c r="B269" s="8"/>
      <c r="C269" s="12" t="s">
        <v>280</v>
      </c>
      <c r="D269" s="9"/>
      <c r="E269" s="16">
        <f t="shared" si="104"/>
        <v>93000</v>
      </c>
      <c r="F269" s="16">
        <f t="shared" si="104"/>
        <v>93000</v>
      </c>
    </row>
    <row r="270" spans="1:6" x14ac:dyDescent="0.25">
      <c r="A270" s="8" t="s">
        <v>171</v>
      </c>
      <c r="B270" s="8"/>
      <c r="C270" s="12"/>
      <c r="D270" s="9">
        <v>800</v>
      </c>
      <c r="E270" s="62">
        <v>93000</v>
      </c>
      <c r="F270" s="62">
        <v>93000</v>
      </c>
    </row>
    <row r="271" spans="1:6" x14ac:dyDescent="0.25">
      <c r="A271" s="33" t="s">
        <v>103</v>
      </c>
      <c r="B271" s="33"/>
      <c r="C271" s="29" t="s">
        <v>49</v>
      </c>
      <c r="D271" s="9"/>
      <c r="E271" s="32">
        <f t="shared" ref="E271:F271" si="105">E272</f>
        <v>1500000</v>
      </c>
      <c r="F271" s="32">
        <f t="shared" si="105"/>
        <v>1000000</v>
      </c>
    </row>
    <row r="272" spans="1:6" x14ac:dyDescent="0.25">
      <c r="A272" s="8" t="s">
        <v>52</v>
      </c>
      <c r="B272" s="8"/>
      <c r="C272" s="12" t="s">
        <v>111</v>
      </c>
      <c r="D272" s="4"/>
      <c r="E272" s="16">
        <f>E273</f>
        <v>1500000</v>
      </c>
      <c r="F272" s="16">
        <f>F273</f>
        <v>1000000</v>
      </c>
    </row>
    <row r="273" spans="1:6" ht="60" x14ac:dyDescent="0.25">
      <c r="A273" s="8" t="s">
        <v>170</v>
      </c>
      <c r="B273" s="8"/>
      <c r="C273" s="12"/>
      <c r="D273" s="4">
        <v>100</v>
      </c>
      <c r="E273" s="62">
        <v>1500000</v>
      </c>
      <c r="F273" s="62">
        <v>1000000</v>
      </c>
    </row>
    <row r="274" spans="1:6" x14ac:dyDescent="0.25">
      <c r="A274" s="23" t="s">
        <v>185</v>
      </c>
      <c r="B274" s="23"/>
      <c r="C274" s="24"/>
      <c r="D274" s="20"/>
      <c r="E274" s="21">
        <f>E7+E133+E214+E147</f>
        <v>403674213</v>
      </c>
      <c r="F274" s="21">
        <f>F7+F133+F214+F147</f>
        <v>356304116</v>
      </c>
    </row>
    <row r="275" spans="1:6" x14ac:dyDescent="0.25">
      <c r="A275" s="8" t="s">
        <v>313</v>
      </c>
      <c r="B275" s="66"/>
      <c r="C275" s="12"/>
      <c r="D275" s="9"/>
      <c r="E275" s="62">
        <v>2600000</v>
      </c>
      <c r="F275" s="62">
        <v>3100000</v>
      </c>
    </row>
    <row r="276" spans="1:6" x14ac:dyDescent="0.25">
      <c r="A276" s="67" t="s">
        <v>314</v>
      </c>
      <c r="B276" s="23"/>
      <c r="C276" s="68"/>
      <c r="D276" s="69"/>
      <c r="E276" s="21">
        <f t="shared" ref="E276:F276" si="106">E274+E275</f>
        <v>406274213</v>
      </c>
      <c r="F276" s="21">
        <f t="shared" si="106"/>
        <v>359404116</v>
      </c>
    </row>
    <row r="277" spans="1:6" x14ac:dyDescent="0.25">
      <c r="A277" s="13" t="s">
        <v>176</v>
      </c>
      <c r="B277" s="13"/>
      <c r="C277" s="12"/>
      <c r="D277" s="71"/>
      <c r="E277" s="72"/>
      <c r="F277" s="62"/>
    </row>
    <row r="278" spans="1:6" x14ac:dyDescent="0.25">
      <c r="D278" s="74"/>
      <c r="E278" s="74"/>
    </row>
    <row r="279" spans="1:6" x14ac:dyDescent="0.25">
      <c r="D279" s="73"/>
      <c r="E279" s="73"/>
    </row>
    <row r="281" spans="1:6" ht="15.75" x14ac:dyDescent="0.25">
      <c r="A281" s="56"/>
      <c r="B281" s="56"/>
      <c r="C281" s="56"/>
      <c r="D281" s="70"/>
    </row>
  </sheetData>
  <mergeCells count="1">
    <mergeCell ref="A5:D5"/>
  </mergeCells>
  <pageMargins left="0.70866141732283472" right="0.19685039370078741" top="0.19685039370078741" bottom="0.19685039370078741" header="0.31496062992125984" footer="0.31496062992125984"/>
  <pageSetup paperSize="9" scale="65" fitToHeight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</vt:lpstr>
      <vt:lpstr>Лист1</vt:lpstr>
      <vt:lpstr>Лист2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2019-11-07T14:35:47Z</cp:lastPrinted>
  <dcterms:created xsi:type="dcterms:W3CDTF">2015-09-23T12:24:19Z</dcterms:created>
  <dcterms:modified xsi:type="dcterms:W3CDTF">2019-11-12T07:36:18Z</dcterms:modified>
</cp:coreProperties>
</file>