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275" windowHeight="11055"/>
  </bookViews>
  <sheets>
    <sheet name="БСОШ 1 и  2 МУ" sheetId="1" r:id="rId1"/>
    <sheet name="БСОШ 4 МУ " sheetId="6" r:id="rId2"/>
    <sheet name="БСОШ 3 МУ" sheetId="4" r:id="rId3"/>
    <sheet name="Лист2" sheetId="2" r:id="rId4"/>
    <sheet name="Лист3" sheetId="3" r:id="rId5"/>
  </sheets>
  <calcPr calcId="144525"/>
</workbook>
</file>

<file path=xl/calcChain.xml><?xml version="1.0" encoding="utf-8"?>
<calcChain xmlns="http://schemas.openxmlformats.org/spreadsheetml/2006/main">
  <c r="C16" i="1" l="1"/>
  <c r="I9" i="4"/>
  <c r="J9" i="4" s="1"/>
  <c r="I7" i="4"/>
  <c r="F9" i="4"/>
  <c r="C9" i="4" s="1"/>
  <c r="I10" i="6"/>
  <c r="H10" i="6"/>
  <c r="F10" i="6"/>
  <c r="J30" i="1"/>
  <c r="I30" i="1"/>
  <c r="H30" i="1"/>
  <c r="C30" i="1"/>
  <c r="F30" i="1"/>
  <c r="F7" i="6"/>
  <c r="J10" i="6" l="1"/>
  <c r="F11" i="6"/>
  <c r="F9" i="6" l="1"/>
  <c r="F32" i="1" l="1"/>
  <c r="F12" i="1"/>
  <c r="I12" i="6" l="1"/>
  <c r="I9" i="6"/>
  <c r="I11" i="6"/>
  <c r="I8" i="4"/>
  <c r="I5" i="4" l="1"/>
  <c r="I4" i="4"/>
  <c r="I13" i="4"/>
  <c r="I11" i="4"/>
  <c r="I10" i="4"/>
  <c r="I12" i="4"/>
  <c r="H17" i="1"/>
  <c r="I15" i="1"/>
  <c r="H15" i="1"/>
  <c r="J15" i="1" s="1"/>
  <c r="F15" i="1"/>
  <c r="B15" i="1" s="1"/>
  <c r="I18" i="1"/>
  <c r="I17" i="1"/>
  <c r="I16" i="1"/>
  <c r="I14" i="1"/>
  <c r="I13" i="1"/>
  <c r="I12" i="1"/>
  <c r="I11" i="1"/>
  <c r="I10" i="1"/>
  <c r="I9" i="1"/>
  <c r="J17" i="1" l="1"/>
  <c r="I7" i="6"/>
  <c r="I6" i="4"/>
  <c r="E15" i="6" l="1"/>
  <c r="D15" i="6"/>
  <c r="H14" i="6"/>
  <c r="J14" i="6" s="1"/>
  <c r="F14" i="6"/>
  <c r="I13" i="6"/>
  <c r="J13" i="6" s="1"/>
  <c r="F13" i="6"/>
  <c r="H12" i="6"/>
  <c r="J12" i="6" s="1"/>
  <c r="F12" i="6"/>
  <c r="C12" i="6" s="1"/>
  <c r="H11" i="6"/>
  <c r="C11" i="6"/>
  <c r="H9" i="6"/>
  <c r="J9" i="6" s="1"/>
  <c r="H8" i="6"/>
  <c r="J8" i="6" s="1"/>
  <c r="F8" i="6"/>
  <c r="C8" i="6" s="1"/>
  <c r="H7" i="6"/>
  <c r="J7" i="6" s="1"/>
  <c r="H6" i="6"/>
  <c r="J6" i="6" s="1"/>
  <c r="F6" i="6"/>
  <c r="C6" i="6" s="1"/>
  <c r="I5" i="6"/>
  <c r="I15" i="6" s="1"/>
  <c r="H5" i="6"/>
  <c r="F5" i="6"/>
  <c r="C5" i="6" s="1"/>
  <c r="B8" i="6" l="1"/>
  <c r="B5" i="6"/>
  <c r="B6" i="6"/>
  <c r="B12" i="6"/>
  <c r="B11" i="6"/>
  <c r="H15" i="6"/>
  <c r="J5" i="6"/>
  <c r="J11" i="6"/>
  <c r="F15" i="6"/>
  <c r="C15" i="6" s="1"/>
  <c r="B15" i="6" l="1"/>
  <c r="J15" i="6"/>
  <c r="E14" i="4"/>
  <c r="I14" i="4" s="1"/>
  <c r="D14" i="4"/>
  <c r="H13" i="4"/>
  <c r="J13" i="4" s="1"/>
  <c r="F13" i="4"/>
  <c r="J12" i="4"/>
  <c r="F12" i="4"/>
  <c r="H11" i="4"/>
  <c r="J11" i="4" s="1"/>
  <c r="F11" i="4"/>
  <c r="H10" i="4"/>
  <c r="F10" i="4"/>
  <c r="H8" i="4"/>
  <c r="J8" i="4" s="1"/>
  <c r="F8" i="4"/>
  <c r="H7" i="4"/>
  <c r="J7" i="4" s="1"/>
  <c r="F7" i="4"/>
  <c r="H6" i="4"/>
  <c r="J6" i="4" s="1"/>
  <c r="F6" i="4"/>
  <c r="H5" i="4"/>
  <c r="J5" i="4" s="1"/>
  <c r="F5" i="4"/>
  <c r="H4" i="4"/>
  <c r="J4" i="4" s="1"/>
  <c r="F4" i="4"/>
  <c r="I29" i="1"/>
  <c r="I25" i="1"/>
  <c r="E34" i="1"/>
  <c r="D34" i="1"/>
  <c r="I33" i="1"/>
  <c r="F33" i="1"/>
  <c r="J33" i="1" s="1"/>
  <c r="H32" i="1"/>
  <c r="I31" i="1"/>
  <c r="H31" i="1"/>
  <c r="F31" i="1"/>
  <c r="J31" i="1" s="1"/>
  <c r="H29" i="1"/>
  <c r="F29" i="1"/>
  <c r="H28" i="1"/>
  <c r="F28" i="1"/>
  <c r="H27" i="1"/>
  <c r="F27" i="1"/>
  <c r="C27" i="1" s="1"/>
  <c r="H26" i="1"/>
  <c r="F26" i="1"/>
  <c r="J26" i="1" s="1"/>
  <c r="H25" i="1"/>
  <c r="F25" i="1"/>
  <c r="I24" i="1"/>
  <c r="H24" i="1"/>
  <c r="F24" i="1"/>
  <c r="H18" i="1"/>
  <c r="J18" i="1" s="1"/>
  <c r="H16" i="1"/>
  <c r="J16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I8" i="1"/>
  <c r="H8" i="1"/>
  <c r="F9" i="1"/>
  <c r="F10" i="1"/>
  <c r="F11" i="1"/>
  <c r="F13" i="1"/>
  <c r="B13" i="1" s="1"/>
  <c r="F14" i="1"/>
  <c r="B14" i="1" s="1"/>
  <c r="F16" i="1"/>
  <c r="B16" i="1" s="1"/>
  <c r="F17" i="1"/>
  <c r="B17" i="1" s="1"/>
  <c r="F18" i="1"/>
  <c r="F8" i="1"/>
  <c r="E19" i="1"/>
  <c r="D19" i="1"/>
  <c r="J28" i="1" l="1"/>
  <c r="C28" i="1"/>
  <c r="B28" i="1"/>
  <c r="J27" i="1"/>
  <c r="B27" i="1"/>
  <c r="B10" i="1"/>
  <c r="C10" i="1"/>
  <c r="B12" i="1"/>
  <c r="C12" i="1"/>
  <c r="J8" i="1"/>
  <c r="J19" i="1" s="1"/>
  <c r="J10" i="4"/>
  <c r="J14" i="4" s="1"/>
  <c r="C25" i="1"/>
  <c r="B25" i="1"/>
  <c r="J24" i="1"/>
  <c r="C24" i="1"/>
  <c r="B24" i="1"/>
  <c r="B9" i="1"/>
  <c r="C9" i="1"/>
  <c r="C8" i="1"/>
  <c r="B8" i="1"/>
  <c r="B11" i="1"/>
  <c r="C11" i="1"/>
  <c r="C6" i="4"/>
  <c r="B6" i="4"/>
  <c r="C8" i="4"/>
  <c r="B8" i="4"/>
  <c r="C11" i="4"/>
  <c r="B11" i="4"/>
  <c r="C12" i="4"/>
  <c r="B12" i="4"/>
  <c r="C10" i="4"/>
  <c r="B10" i="4"/>
  <c r="C5" i="4"/>
  <c r="B5" i="4"/>
  <c r="B4" i="4"/>
  <c r="C4" i="4"/>
  <c r="F14" i="4"/>
  <c r="C14" i="4" s="1"/>
  <c r="J32" i="1"/>
  <c r="B32" i="1"/>
  <c r="C32" i="1"/>
  <c r="J29" i="1"/>
  <c r="B29" i="1"/>
  <c r="C29" i="1"/>
  <c r="J25" i="1"/>
  <c r="H14" i="4"/>
  <c r="H19" i="1"/>
  <c r="I19" i="1"/>
  <c r="F19" i="1"/>
  <c r="B19" i="1" s="1"/>
  <c r="H34" i="1"/>
  <c r="I34" i="1"/>
  <c r="F34" i="1"/>
  <c r="C34" i="1" s="1"/>
  <c r="J34" i="1" l="1"/>
  <c r="B34" i="1"/>
  <c r="C19" i="1"/>
  <c r="B14" i="4"/>
</calcChain>
</file>

<file path=xl/sharedStrings.xml><?xml version="1.0" encoding="utf-8"?>
<sst xmlns="http://schemas.openxmlformats.org/spreadsheetml/2006/main" count="142" uniqueCount="40">
  <si>
    <t>%</t>
  </si>
  <si>
    <t>Сумма</t>
  </si>
  <si>
    <t>Количество услуг</t>
  </si>
  <si>
    <t>Прямые затраты</t>
  </si>
  <si>
    <t>Итого</t>
  </si>
  <si>
    <t>Косвенные затраты</t>
  </si>
  <si>
    <t>Наименование показателя</t>
  </si>
  <si>
    <t>Затраты нв услуги связи</t>
  </si>
  <si>
    <t>Затраты на транспортные услуги</t>
  </si>
  <si>
    <t>Затраты на коммунальные услуги</t>
  </si>
  <si>
    <t>Затраты на содержание имущества</t>
  </si>
  <si>
    <t>Затраты на уплату налогов</t>
  </si>
  <si>
    <t>Затраты на материальные запасы</t>
  </si>
  <si>
    <t>Прочие нормативные затраты</t>
  </si>
  <si>
    <t>Затраты на классное руководство</t>
  </si>
  <si>
    <t xml:space="preserve"> Прямые затраты на оказание муниципальных услуг</t>
  </si>
  <si>
    <t xml:space="preserve"> Прямые затраты на оказание муниципальных услуг (руб)</t>
  </si>
  <si>
    <t>Общий размер предоставляемой субсидии (руб)</t>
  </si>
  <si>
    <t>Нормативные затраты на единицу услуги (руб)</t>
  </si>
  <si>
    <t>Х</t>
  </si>
  <si>
    <t xml:space="preserve">Затраты на оплату труда </t>
  </si>
  <si>
    <t xml:space="preserve">Начисления на оплату труда </t>
  </si>
  <si>
    <t xml:space="preserve">Косвенные затраты на общехозяйственные нужды и содержание имущества </t>
  </si>
  <si>
    <t>Косвенные затраты на общехозяйственные нужды и содержание имущества (руб)</t>
  </si>
  <si>
    <t>МОУ Большесельская СОШ</t>
  </si>
  <si>
    <t>Затраты на содержание имущества, прочие расходы</t>
  </si>
  <si>
    <t>Затраты на увеличение основных средств</t>
  </si>
  <si>
    <t>Затраты на приобретение основных средств</t>
  </si>
  <si>
    <t xml:space="preserve">Затраты на содержание имущества, прочие выплаты и  услуги </t>
  </si>
  <si>
    <t>Затраты на приобретение основных средств, библиотечного фонда</t>
  </si>
  <si>
    <t>Затраты на содержание имущества, прочие  услуги</t>
  </si>
  <si>
    <t>Затраты на приобретение основных средств , библиотечного фонда</t>
  </si>
  <si>
    <t>Муниципальная улуга. Реализация основных  общеобразовательных программ дошкольного образования- дети от 5,5 до 7 лет</t>
  </si>
  <si>
    <t>Муниципальная улуга. Реализация основных общеобразовательных программ начального  общего, основного общего, среднего (полного) общего образования (детей в возрасте от 6,5 до 20 лет)</t>
  </si>
  <si>
    <t>Затраты на услуги связи</t>
  </si>
  <si>
    <t>Муниципальная услуга.     Реализация специальных (коррекционных)  и основных общеобразовательных программ начального общего, основного общего, среднего (полного) общего образования  в специальных (коррекционных) образовательных учреждениях (классов)     8 вида (от 6,5 до 18 лет с  нарушением интеллекта)</t>
  </si>
  <si>
    <t>Муниципальная услуга.     Реализация специальных (коррекционных) и основных общеобразовательных программ начального общего, основного общего, среднего (полного) общего образования в специальных (коррекционных) образовательных  учреждениях (классов) 1- 7 вида (от 6,5 до 20 лет  без нарушения  интеллекта)</t>
  </si>
  <si>
    <t>Затраты на  услуги связи</t>
  </si>
  <si>
    <t xml:space="preserve"> </t>
  </si>
  <si>
    <t xml:space="preserve">Приложение № 1 к приказу №  238              от  29.12.2012г.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</si>
</sst>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#,##0_р_."/>
    <numFmt numFmtId="165" formatCode="#,##0.00_р_."/>
    <numFmt numFmtId="167" formatCode="0.0"/>
    <numFmt numFmtId="168" formatCode="#,##0.0_р_.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1" fontId="3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selection activeCell="E9" sqref="E9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0.5703125" style="1" customWidth="1"/>
    <col min="11" max="20" width="9.140625" style="1"/>
  </cols>
  <sheetData>
    <row r="1" spans="1:20" x14ac:dyDescent="0.25">
      <c r="G1" s="40" t="s">
        <v>39</v>
      </c>
      <c r="H1" s="41"/>
      <c r="I1" s="41"/>
      <c r="J1" s="41"/>
      <c r="K1"/>
      <c r="L1"/>
      <c r="M1"/>
      <c r="N1"/>
      <c r="O1"/>
      <c r="P1"/>
      <c r="Q1"/>
      <c r="R1"/>
      <c r="S1"/>
      <c r="T1"/>
    </row>
    <row r="2" spans="1:20" x14ac:dyDescent="0.25">
      <c r="G2" s="41"/>
      <c r="H2" s="41"/>
      <c r="I2" s="41"/>
      <c r="J2" s="41"/>
      <c r="K2"/>
      <c r="L2"/>
      <c r="M2"/>
      <c r="N2"/>
      <c r="O2"/>
      <c r="P2"/>
      <c r="Q2"/>
      <c r="R2"/>
      <c r="S2"/>
      <c r="T2"/>
    </row>
    <row r="3" spans="1:20" ht="0.75" customHeight="1" x14ac:dyDescent="0.25">
      <c r="G3" s="42"/>
      <c r="H3" s="42"/>
      <c r="I3" s="42"/>
      <c r="J3" s="42"/>
      <c r="K3"/>
      <c r="L3"/>
      <c r="M3"/>
      <c r="N3"/>
      <c r="O3"/>
      <c r="P3"/>
      <c r="Q3"/>
      <c r="R3"/>
      <c r="S3"/>
      <c r="T3"/>
    </row>
    <row r="4" spans="1:20" ht="18.75" x14ac:dyDescent="0.3">
      <c r="C4" s="54" t="s">
        <v>24</v>
      </c>
      <c r="D4" s="55"/>
      <c r="E4" s="55"/>
      <c r="F4" s="55"/>
      <c r="G4" s="55"/>
      <c r="H4" s="55"/>
      <c r="I4" s="55"/>
      <c r="J4" s="5"/>
      <c r="K4"/>
      <c r="L4"/>
      <c r="M4"/>
      <c r="N4"/>
      <c r="O4"/>
      <c r="P4"/>
      <c r="Q4"/>
      <c r="R4"/>
      <c r="S4"/>
      <c r="T4"/>
    </row>
    <row r="5" spans="1:20" ht="45.75" customHeight="1" x14ac:dyDescent="0.25">
      <c r="A5" s="43" t="s">
        <v>33</v>
      </c>
      <c r="B5" s="44"/>
      <c r="C5" s="44"/>
      <c r="D5" s="44"/>
      <c r="E5" s="44"/>
      <c r="F5" s="44"/>
      <c r="G5" s="44"/>
      <c r="H5" s="44"/>
      <c r="I5" s="44"/>
      <c r="J5" s="44"/>
      <c r="K5"/>
      <c r="L5"/>
      <c r="M5"/>
      <c r="N5"/>
      <c r="O5"/>
      <c r="P5"/>
      <c r="Q5"/>
      <c r="R5"/>
      <c r="S5"/>
      <c r="T5"/>
    </row>
    <row r="6" spans="1:20" ht="26.25" customHeight="1" x14ac:dyDescent="0.25">
      <c r="A6" s="45" t="s">
        <v>6</v>
      </c>
      <c r="B6" s="46" t="s">
        <v>0</v>
      </c>
      <c r="C6" s="47"/>
      <c r="D6" s="46" t="s">
        <v>1</v>
      </c>
      <c r="E6" s="47"/>
      <c r="F6" s="48" t="s">
        <v>17</v>
      </c>
      <c r="G6" s="45" t="s">
        <v>2</v>
      </c>
      <c r="H6" s="51" t="s">
        <v>18</v>
      </c>
      <c r="I6" s="52"/>
      <c r="J6" s="53"/>
      <c r="K6"/>
      <c r="L6"/>
      <c r="M6"/>
      <c r="N6"/>
      <c r="O6"/>
      <c r="P6"/>
      <c r="Q6"/>
      <c r="R6"/>
      <c r="S6"/>
      <c r="T6"/>
    </row>
    <row r="7" spans="1:20" ht="75" customHeight="1" x14ac:dyDescent="0.25">
      <c r="A7" s="45"/>
      <c r="B7" s="7" t="s">
        <v>15</v>
      </c>
      <c r="C7" s="7" t="s">
        <v>22</v>
      </c>
      <c r="D7" s="7" t="s">
        <v>16</v>
      </c>
      <c r="E7" s="7" t="s">
        <v>23</v>
      </c>
      <c r="F7" s="49"/>
      <c r="G7" s="50"/>
      <c r="H7" s="9" t="s">
        <v>3</v>
      </c>
      <c r="I7" s="10" t="s">
        <v>5</v>
      </c>
      <c r="J7" s="11" t="s">
        <v>4</v>
      </c>
      <c r="K7"/>
      <c r="L7"/>
      <c r="M7"/>
      <c r="N7"/>
      <c r="O7"/>
      <c r="P7"/>
      <c r="Q7"/>
      <c r="R7"/>
      <c r="S7"/>
      <c r="T7"/>
    </row>
    <row r="8" spans="1:20" ht="27.75" customHeight="1" x14ac:dyDescent="0.25">
      <c r="A8" s="6" t="s">
        <v>20</v>
      </c>
      <c r="B8" s="24">
        <f>SUM(D8/F8*100)</f>
        <v>80.278726536647511</v>
      </c>
      <c r="C8" s="24">
        <f>SUM(E8/F8*100)</f>
        <v>19.721273463352489</v>
      </c>
      <c r="D8" s="17">
        <v>12387323</v>
      </c>
      <c r="E8" s="17">
        <v>3043070</v>
      </c>
      <c r="F8" s="17">
        <f>D8+E8</f>
        <v>15430393</v>
      </c>
      <c r="G8" s="16" t="s">
        <v>19</v>
      </c>
      <c r="H8" s="17">
        <f>D8/G19</f>
        <v>32427.547120418847</v>
      </c>
      <c r="I8" s="17">
        <f>E8/G19</f>
        <v>7966.1518324607332</v>
      </c>
      <c r="J8" s="25">
        <f>H8+I8</f>
        <v>40393.698952879582</v>
      </c>
      <c r="K8"/>
      <c r="L8"/>
      <c r="M8"/>
      <c r="N8"/>
      <c r="O8"/>
      <c r="P8"/>
      <c r="Q8"/>
      <c r="R8"/>
      <c r="S8"/>
      <c r="T8"/>
    </row>
    <row r="9" spans="1:20" ht="26.25" x14ac:dyDescent="0.25">
      <c r="A9" s="6" t="s">
        <v>21</v>
      </c>
      <c r="B9" s="24">
        <f t="shared" ref="B9:B19" si="0">SUM(D9/F9*100)</f>
        <v>79.942668367971194</v>
      </c>
      <c r="C9" s="24">
        <f t="shared" ref="C9:C12" si="1">SUM(E9/F9*100)</f>
        <v>20.057331632028806</v>
      </c>
      <c r="D9" s="17">
        <v>3658880</v>
      </c>
      <c r="E9" s="17">
        <v>918000</v>
      </c>
      <c r="F9" s="17">
        <f t="shared" ref="F9:F19" si="2">D9+E9</f>
        <v>4576880</v>
      </c>
      <c r="G9" s="16" t="s">
        <v>19</v>
      </c>
      <c r="H9" s="17">
        <f>D9/G19</f>
        <v>9578.2198952879589</v>
      </c>
      <c r="I9" s="17">
        <f>E9/G19</f>
        <v>2403.1413612565443</v>
      </c>
      <c r="J9" s="20">
        <f t="shared" ref="J9:J18" si="3">H9+I9</f>
        <v>11981.361256544504</v>
      </c>
      <c r="K9"/>
      <c r="L9"/>
      <c r="M9"/>
      <c r="N9"/>
      <c r="O9"/>
      <c r="P9"/>
      <c r="Q9"/>
      <c r="R9"/>
      <c r="S9"/>
      <c r="T9"/>
    </row>
    <row r="10" spans="1:20" ht="26.25" x14ac:dyDescent="0.25">
      <c r="A10" s="6" t="s">
        <v>34</v>
      </c>
      <c r="B10" s="24">
        <f t="shared" si="0"/>
        <v>100</v>
      </c>
      <c r="C10" s="24">
        <f t="shared" si="1"/>
        <v>0</v>
      </c>
      <c r="D10" s="17">
        <v>60000</v>
      </c>
      <c r="E10" s="17"/>
      <c r="F10" s="17">
        <f t="shared" si="2"/>
        <v>60000</v>
      </c>
      <c r="G10" s="16" t="s">
        <v>19</v>
      </c>
      <c r="H10" s="17">
        <f>D10/G19</f>
        <v>157.06806282722513</v>
      </c>
      <c r="I10" s="17">
        <f>E10/G19</f>
        <v>0</v>
      </c>
      <c r="J10" s="20">
        <f t="shared" si="3"/>
        <v>157.06806282722513</v>
      </c>
      <c r="K10"/>
      <c r="L10"/>
      <c r="M10"/>
      <c r="N10"/>
      <c r="O10"/>
      <c r="P10"/>
      <c r="Q10"/>
      <c r="R10"/>
      <c r="S10"/>
      <c r="T10"/>
    </row>
    <row r="11" spans="1:20" ht="29.25" customHeight="1" x14ac:dyDescent="0.25">
      <c r="A11" s="6" t="s">
        <v>8</v>
      </c>
      <c r="B11" s="24">
        <f t="shared" si="0"/>
        <v>23.52941176470588</v>
      </c>
      <c r="C11" s="24">
        <f t="shared" si="1"/>
        <v>76.470588235294116</v>
      </c>
      <c r="D11" s="17">
        <v>20000</v>
      </c>
      <c r="E11" s="17">
        <v>65000</v>
      </c>
      <c r="F11" s="17">
        <f t="shared" si="2"/>
        <v>85000</v>
      </c>
      <c r="G11" s="16" t="s">
        <v>19</v>
      </c>
      <c r="H11" s="17">
        <f>D11/G19</f>
        <v>52.356020942408378</v>
      </c>
      <c r="I11" s="17">
        <f>E11/G19</f>
        <v>170.15706806282722</v>
      </c>
      <c r="J11" s="20">
        <f t="shared" si="3"/>
        <v>222.5130890052356</v>
      </c>
      <c r="K11"/>
      <c r="L11"/>
      <c r="M11"/>
      <c r="N11"/>
      <c r="O11"/>
      <c r="P11"/>
      <c r="Q11"/>
      <c r="R11"/>
      <c r="S11"/>
      <c r="T11"/>
    </row>
    <row r="12" spans="1:20" ht="39" x14ac:dyDescent="0.25">
      <c r="A12" s="6" t="s">
        <v>9</v>
      </c>
      <c r="B12" s="24">
        <f t="shared" si="0"/>
        <v>100</v>
      </c>
      <c r="C12" s="24">
        <f t="shared" si="1"/>
        <v>0</v>
      </c>
      <c r="D12" s="17">
        <v>3015000</v>
      </c>
      <c r="E12" s="17"/>
      <c r="F12" s="17">
        <f t="shared" si="2"/>
        <v>3015000</v>
      </c>
      <c r="G12" s="16" t="s">
        <v>19</v>
      </c>
      <c r="H12" s="17">
        <f>D12/G19</f>
        <v>7892.6701570680625</v>
      </c>
      <c r="I12" s="17">
        <f>E12/G19</f>
        <v>0</v>
      </c>
      <c r="J12" s="20">
        <f t="shared" si="3"/>
        <v>7892.6701570680625</v>
      </c>
      <c r="K12"/>
      <c r="L12"/>
      <c r="M12"/>
      <c r="N12"/>
      <c r="O12"/>
      <c r="P12"/>
      <c r="Q12"/>
      <c r="R12"/>
      <c r="S12"/>
      <c r="T12"/>
    </row>
    <row r="13" spans="1:20" ht="51.75" x14ac:dyDescent="0.25">
      <c r="A13" s="6" t="s">
        <v>28</v>
      </c>
      <c r="B13" s="24">
        <f t="shared" si="0"/>
        <v>11.893668154396979</v>
      </c>
      <c r="C13" s="16"/>
      <c r="D13" s="17">
        <v>48500</v>
      </c>
      <c r="E13" s="17">
        <v>359280</v>
      </c>
      <c r="F13" s="17">
        <f t="shared" si="2"/>
        <v>407780</v>
      </c>
      <c r="G13" s="16" t="s">
        <v>19</v>
      </c>
      <c r="H13" s="17">
        <f>D13/G19</f>
        <v>126.96335078534031</v>
      </c>
      <c r="I13" s="17">
        <f>E13/G19</f>
        <v>940.52356020942409</v>
      </c>
      <c r="J13" s="20">
        <f t="shared" si="3"/>
        <v>1067.4869109947645</v>
      </c>
      <c r="K13"/>
      <c r="L13"/>
      <c r="M13"/>
      <c r="N13"/>
      <c r="O13"/>
      <c r="P13"/>
      <c r="Q13"/>
      <c r="R13"/>
      <c r="S13"/>
      <c r="T13"/>
    </row>
    <row r="14" spans="1:20" ht="26.25" x14ac:dyDescent="0.25">
      <c r="A14" s="6" t="s">
        <v>11</v>
      </c>
      <c r="B14" s="24">
        <f t="shared" si="0"/>
        <v>0</v>
      </c>
      <c r="C14" s="16"/>
      <c r="D14" s="17"/>
      <c r="E14" s="17">
        <v>924200</v>
      </c>
      <c r="F14" s="17">
        <f t="shared" si="2"/>
        <v>924200</v>
      </c>
      <c r="G14" s="16" t="s">
        <v>19</v>
      </c>
      <c r="H14" s="17">
        <f>D14/G19</f>
        <v>0</v>
      </c>
      <c r="I14" s="17">
        <f>E14/G19</f>
        <v>2419.3717277486912</v>
      </c>
      <c r="J14" s="20">
        <f t="shared" si="3"/>
        <v>2419.3717277486912</v>
      </c>
      <c r="K14"/>
      <c r="L14"/>
      <c r="M14"/>
      <c r="N14"/>
      <c r="O14"/>
      <c r="P14"/>
      <c r="Q14"/>
      <c r="R14"/>
      <c r="S14"/>
      <c r="T14"/>
    </row>
    <row r="15" spans="1:20" ht="64.5" x14ac:dyDescent="0.25">
      <c r="A15" s="6" t="s">
        <v>29</v>
      </c>
      <c r="B15" s="24">
        <f t="shared" si="0"/>
        <v>100</v>
      </c>
      <c r="C15" s="16"/>
      <c r="D15" s="17">
        <v>490000</v>
      </c>
      <c r="E15" s="17"/>
      <c r="F15" s="17">
        <f t="shared" si="2"/>
        <v>490000</v>
      </c>
      <c r="G15" s="16"/>
      <c r="H15" s="17">
        <f>D15/G19</f>
        <v>1282.7225130890051</v>
      </c>
      <c r="I15" s="17">
        <f>E15/G19</f>
        <v>0</v>
      </c>
      <c r="J15" s="20">
        <f t="shared" si="3"/>
        <v>1282.7225130890051</v>
      </c>
      <c r="K15"/>
      <c r="L15"/>
      <c r="M15"/>
      <c r="N15"/>
      <c r="O15"/>
      <c r="P15"/>
      <c r="Q15"/>
      <c r="R15"/>
      <c r="S15"/>
      <c r="T15"/>
    </row>
    <row r="16" spans="1:20" ht="28.5" customHeight="1" x14ac:dyDescent="0.25">
      <c r="A16" s="6" t="s">
        <v>12</v>
      </c>
      <c r="B16" s="24">
        <f t="shared" si="0"/>
        <v>53.839665476211842</v>
      </c>
      <c r="C16" s="24">
        <f t="shared" ref="C16" si="4">SUM(E16/F16*100)</f>
        <v>46.160334523788158</v>
      </c>
      <c r="D16" s="17">
        <v>450000</v>
      </c>
      <c r="E16" s="17">
        <v>385815</v>
      </c>
      <c r="F16" s="17">
        <f t="shared" si="2"/>
        <v>835815</v>
      </c>
      <c r="G16" s="16" t="s">
        <v>19</v>
      </c>
      <c r="H16" s="17">
        <f>D16/G19</f>
        <v>1178.0104712041884</v>
      </c>
      <c r="I16" s="17">
        <f>E16/G19</f>
        <v>1009.9869109947643</v>
      </c>
      <c r="J16" s="20">
        <f t="shared" si="3"/>
        <v>2187.9973821989529</v>
      </c>
      <c r="K16"/>
      <c r="L16"/>
      <c r="M16"/>
      <c r="N16"/>
      <c r="O16"/>
      <c r="P16"/>
      <c r="Q16"/>
      <c r="R16"/>
      <c r="S16"/>
      <c r="T16"/>
    </row>
    <row r="17" spans="1:20" ht="28.5" customHeight="1" x14ac:dyDescent="0.25">
      <c r="A17" s="6" t="s">
        <v>13</v>
      </c>
      <c r="B17" s="24">
        <f t="shared" si="0"/>
        <v>100</v>
      </c>
      <c r="C17" s="16"/>
      <c r="D17" s="17">
        <v>84000</v>
      </c>
      <c r="E17" s="17"/>
      <c r="F17" s="17">
        <f t="shared" si="2"/>
        <v>84000</v>
      </c>
      <c r="G17" s="16" t="s">
        <v>19</v>
      </c>
      <c r="H17" s="17">
        <f>D17/G19</f>
        <v>219.89528795811518</v>
      </c>
      <c r="I17" s="17">
        <f>E17/G19</f>
        <v>0</v>
      </c>
      <c r="J17" s="20">
        <f t="shared" si="3"/>
        <v>219.89528795811518</v>
      </c>
      <c r="K17"/>
      <c r="L17"/>
      <c r="M17"/>
      <c r="N17"/>
      <c r="O17"/>
      <c r="P17"/>
      <c r="Q17"/>
      <c r="R17"/>
      <c r="S17"/>
      <c r="T17"/>
    </row>
    <row r="18" spans="1:20" ht="26.25" hidden="1" x14ac:dyDescent="0.25">
      <c r="A18" s="6" t="s">
        <v>14</v>
      </c>
      <c r="B18" s="24"/>
      <c r="C18" s="16"/>
      <c r="D18" s="17"/>
      <c r="E18" s="17"/>
      <c r="F18" s="17">
        <f t="shared" si="2"/>
        <v>0</v>
      </c>
      <c r="G18" s="16" t="s">
        <v>19</v>
      </c>
      <c r="H18" s="17">
        <f>D18/G19</f>
        <v>0</v>
      </c>
      <c r="I18" s="17">
        <f>E18/G19</f>
        <v>0</v>
      </c>
      <c r="J18" s="20">
        <f t="shared" si="3"/>
        <v>0</v>
      </c>
    </row>
    <row r="19" spans="1:20" s="15" customFormat="1" x14ac:dyDescent="0.25">
      <c r="A19" s="13" t="s">
        <v>4</v>
      </c>
      <c r="B19" s="24">
        <f t="shared" si="0"/>
        <v>78.017870036853509</v>
      </c>
      <c r="C19" s="24">
        <f t="shared" ref="C19" si="5">SUM(E19/F19*100)</f>
        <v>21.982129963146495</v>
      </c>
      <c r="D19" s="19">
        <f>SUM(D8:D18)</f>
        <v>20213703</v>
      </c>
      <c r="E19" s="19">
        <f>SUM(E8:E18)</f>
        <v>5695365</v>
      </c>
      <c r="F19" s="19">
        <f t="shared" si="2"/>
        <v>25909068</v>
      </c>
      <c r="G19" s="18">
        <v>382</v>
      </c>
      <c r="H19" s="26">
        <f>SUM(H8:H18)</f>
        <v>52915.452879581149</v>
      </c>
      <c r="I19" s="19">
        <f>SUM(I8:I18)</f>
        <v>14909.332460732985</v>
      </c>
      <c r="J19" s="26">
        <f>SUM(J8:J18)</f>
        <v>67824.785340314149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2"/>
      <c r="B20" s="2"/>
      <c r="C20" s="2"/>
      <c r="D20" s="2"/>
      <c r="E20" s="2"/>
      <c r="F20" s="2"/>
      <c r="G20" s="2" t="s">
        <v>38</v>
      </c>
      <c r="H20" s="3"/>
      <c r="I20" s="2"/>
      <c r="J20" s="2"/>
    </row>
    <row r="21" spans="1:20" x14ac:dyDescent="0.25">
      <c r="A21" s="43" t="s">
        <v>32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20" ht="24" customHeight="1" x14ac:dyDescent="0.25">
      <c r="A22" s="45" t="s">
        <v>6</v>
      </c>
      <c r="B22" s="46" t="s">
        <v>0</v>
      </c>
      <c r="C22" s="47"/>
      <c r="D22" s="46" t="s">
        <v>1</v>
      </c>
      <c r="E22" s="47"/>
      <c r="F22" s="48" t="s">
        <v>17</v>
      </c>
      <c r="G22" s="45" t="s">
        <v>2</v>
      </c>
      <c r="H22" s="51" t="s">
        <v>18</v>
      </c>
      <c r="I22" s="52"/>
      <c r="J22" s="53"/>
    </row>
    <row r="23" spans="1:20" ht="89.25" x14ac:dyDescent="0.25">
      <c r="A23" s="45"/>
      <c r="B23" s="7" t="s">
        <v>15</v>
      </c>
      <c r="C23" s="7" t="s">
        <v>22</v>
      </c>
      <c r="D23" s="7" t="s">
        <v>16</v>
      </c>
      <c r="E23" s="7" t="s">
        <v>23</v>
      </c>
      <c r="F23" s="49"/>
      <c r="G23" s="50"/>
      <c r="H23" s="9" t="s">
        <v>3</v>
      </c>
      <c r="I23" s="10" t="s">
        <v>5</v>
      </c>
      <c r="J23" s="11" t="s">
        <v>4</v>
      </c>
    </row>
    <row r="24" spans="1:20" ht="26.25" x14ac:dyDescent="0.25">
      <c r="A24" s="6" t="s">
        <v>20</v>
      </c>
      <c r="B24" s="24">
        <f>SUM(D24/F24*100)</f>
        <v>64.673436155997592</v>
      </c>
      <c r="C24" s="24">
        <f>SUM(E24/F24*100)</f>
        <v>35.326563844002401</v>
      </c>
      <c r="D24" s="17">
        <v>597741</v>
      </c>
      <c r="E24" s="17">
        <v>326504</v>
      </c>
      <c r="F24" s="17">
        <f>D24+E24</f>
        <v>924245</v>
      </c>
      <c r="G24" s="16" t="s">
        <v>19</v>
      </c>
      <c r="H24" s="17">
        <f>D24/G34</f>
        <v>29887.05</v>
      </c>
      <c r="I24" s="17">
        <f>E24/G34</f>
        <v>16325.2</v>
      </c>
      <c r="J24" s="20">
        <f>F24/G34</f>
        <v>46212.25</v>
      </c>
    </row>
    <row r="25" spans="1:20" ht="26.25" x14ac:dyDescent="0.25">
      <c r="A25" s="6" t="s">
        <v>21</v>
      </c>
      <c r="B25" s="24">
        <f t="shared" ref="B25:B34" si="6">SUM(D25/F25*100)</f>
        <v>63.894177956792383</v>
      </c>
      <c r="C25" s="24">
        <f>SUM(E25/F25*100)</f>
        <v>36.105822043207617</v>
      </c>
      <c r="D25" s="17">
        <v>174495</v>
      </c>
      <c r="E25" s="17">
        <v>98605</v>
      </c>
      <c r="F25" s="17">
        <f t="shared" ref="F25:F34" si="7">D25+E25</f>
        <v>273100</v>
      </c>
      <c r="G25" s="16" t="s">
        <v>19</v>
      </c>
      <c r="H25" s="17">
        <f>D25/G34</f>
        <v>8724.75</v>
      </c>
      <c r="I25" s="17">
        <f>E25/G34</f>
        <v>4930.25</v>
      </c>
      <c r="J25" s="20">
        <f>F25/G34</f>
        <v>13655</v>
      </c>
    </row>
    <row r="26" spans="1:20" ht="26.25" x14ac:dyDescent="0.25">
      <c r="A26" s="6" t="s">
        <v>7</v>
      </c>
      <c r="B26" s="24"/>
      <c r="C26" s="24"/>
      <c r="D26" s="17"/>
      <c r="E26" s="17"/>
      <c r="F26" s="17">
        <f t="shared" si="7"/>
        <v>0</v>
      </c>
      <c r="G26" s="16" t="s">
        <v>19</v>
      </c>
      <c r="H26" s="17">
        <f>D26/G34</f>
        <v>0</v>
      </c>
      <c r="I26" s="17"/>
      <c r="J26" s="20">
        <f>F26/G34</f>
        <v>0</v>
      </c>
    </row>
    <row r="27" spans="1:20" ht="29.25" customHeight="1" x14ac:dyDescent="0.25">
      <c r="A27" s="6" t="s">
        <v>8</v>
      </c>
      <c r="B27" s="24">
        <f t="shared" si="6"/>
        <v>100</v>
      </c>
      <c r="C27" s="24">
        <f t="shared" ref="C27:C28" si="8">SUM(E27/F27*100)</f>
        <v>0</v>
      </c>
      <c r="D27" s="17">
        <v>1000</v>
      </c>
      <c r="E27" s="17"/>
      <c r="F27" s="17">
        <f t="shared" si="7"/>
        <v>1000</v>
      </c>
      <c r="G27" s="16" t="s">
        <v>19</v>
      </c>
      <c r="H27" s="17">
        <f>D27/G34</f>
        <v>50</v>
      </c>
      <c r="I27" s="17"/>
      <c r="J27" s="20">
        <f>F27/G34</f>
        <v>50</v>
      </c>
    </row>
    <row r="28" spans="1:20" ht="39" x14ac:dyDescent="0.25">
      <c r="A28" s="6" t="s">
        <v>9</v>
      </c>
      <c r="B28" s="24">
        <f t="shared" si="6"/>
        <v>100</v>
      </c>
      <c r="C28" s="24">
        <f t="shared" si="8"/>
        <v>0</v>
      </c>
      <c r="D28" s="17">
        <v>160000</v>
      </c>
      <c r="E28" s="17"/>
      <c r="F28" s="17">
        <f t="shared" si="7"/>
        <v>160000</v>
      </c>
      <c r="G28" s="16" t="s">
        <v>19</v>
      </c>
      <c r="H28" s="17">
        <f>D28/G34</f>
        <v>8000</v>
      </c>
      <c r="I28" s="17"/>
      <c r="J28" s="20">
        <f>F28/G34</f>
        <v>8000</v>
      </c>
    </row>
    <row r="29" spans="1:20" ht="51.75" x14ac:dyDescent="0.25">
      <c r="A29" s="6" t="s">
        <v>25</v>
      </c>
      <c r="B29" s="24">
        <f t="shared" si="6"/>
        <v>19.68516585013252</v>
      </c>
      <c r="C29" s="24">
        <f t="shared" ref="C29:C34" si="9">SUM(E29/F29*100)</f>
        <v>80.31483414986748</v>
      </c>
      <c r="D29" s="17">
        <v>36765</v>
      </c>
      <c r="E29" s="17">
        <v>150000</v>
      </c>
      <c r="F29" s="17">
        <f t="shared" si="7"/>
        <v>186765</v>
      </c>
      <c r="G29" s="16" t="s">
        <v>19</v>
      </c>
      <c r="H29" s="17">
        <f>D29/G34</f>
        <v>1838.25</v>
      </c>
      <c r="I29" s="17">
        <f>E29/G34</f>
        <v>7500</v>
      </c>
      <c r="J29" s="20">
        <f>F29/G34</f>
        <v>9338.25</v>
      </c>
    </row>
    <row r="30" spans="1:20" ht="26.25" x14ac:dyDescent="0.25">
      <c r="A30" s="6" t="s">
        <v>11</v>
      </c>
      <c r="B30" s="24"/>
      <c r="C30" s="24">
        <f t="shared" si="9"/>
        <v>100</v>
      </c>
      <c r="D30" s="17"/>
      <c r="E30" s="17">
        <v>50000</v>
      </c>
      <c r="F30" s="17">
        <f t="shared" si="7"/>
        <v>50000</v>
      </c>
      <c r="G30" s="16" t="s">
        <v>19</v>
      </c>
      <c r="H30" s="17">
        <f>D30/G34</f>
        <v>0</v>
      </c>
      <c r="I30" s="17">
        <f>E30/G34</f>
        <v>2500</v>
      </c>
      <c r="J30" s="20">
        <f>F30/G34</f>
        <v>2500</v>
      </c>
    </row>
    <row r="31" spans="1:20" ht="39" x14ac:dyDescent="0.25">
      <c r="A31" s="6" t="s">
        <v>26</v>
      </c>
      <c r="B31" s="24"/>
      <c r="C31" s="24"/>
      <c r="D31" s="17">
        <v>158000</v>
      </c>
      <c r="E31" s="17">
        <v>62000</v>
      </c>
      <c r="F31" s="17">
        <f t="shared" si="7"/>
        <v>220000</v>
      </c>
      <c r="G31" s="16" t="s">
        <v>19</v>
      </c>
      <c r="H31" s="17">
        <f>D31/G34</f>
        <v>7900</v>
      </c>
      <c r="I31" s="17">
        <f>E31/G34</f>
        <v>3100</v>
      </c>
      <c r="J31" s="20">
        <f>F31/G34</f>
        <v>11000</v>
      </c>
    </row>
    <row r="32" spans="1:20" ht="28.5" customHeight="1" x14ac:dyDescent="0.25">
      <c r="A32" s="6" t="s">
        <v>12</v>
      </c>
      <c r="B32" s="24">
        <f t="shared" si="6"/>
        <v>76.990901745881189</v>
      </c>
      <c r="C32" s="24">
        <f t="shared" si="9"/>
        <v>23.009098254118804</v>
      </c>
      <c r="D32" s="17">
        <v>219170</v>
      </c>
      <c r="E32" s="17">
        <v>65500</v>
      </c>
      <c r="F32" s="17">
        <f>D32+E32</f>
        <v>284670</v>
      </c>
      <c r="G32" s="16" t="s">
        <v>19</v>
      </c>
      <c r="H32" s="17">
        <f>D32/G34</f>
        <v>10958.5</v>
      </c>
      <c r="I32" s="17"/>
      <c r="J32" s="20">
        <f>F32/G34</f>
        <v>14233.5</v>
      </c>
    </row>
    <row r="33" spans="1:20" ht="19.5" customHeight="1" x14ac:dyDescent="0.25">
      <c r="A33" s="8"/>
      <c r="B33" s="24"/>
      <c r="C33" s="24"/>
      <c r="D33" s="17"/>
      <c r="E33" s="17"/>
      <c r="F33" s="17">
        <f t="shared" si="7"/>
        <v>0</v>
      </c>
      <c r="G33" s="16" t="s">
        <v>19</v>
      </c>
      <c r="H33" s="17"/>
      <c r="I33" s="17">
        <f>E33/G34</f>
        <v>0</v>
      </c>
      <c r="J33" s="20">
        <f>F33/G34</f>
        <v>0</v>
      </c>
    </row>
    <row r="34" spans="1:20" x14ac:dyDescent="0.25">
      <c r="A34" s="13" t="s">
        <v>4</v>
      </c>
      <c r="B34" s="24">
        <f t="shared" si="6"/>
        <v>64.157721285087007</v>
      </c>
      <c r="C34" s="24">
        <f t="shared" si="9"/>
        <v>35.842278714912993</v>
      </c>
      <c r="D34" s="19">
        <f>SUM(D24:D33)</f>
        <v>1347171</v>
      </c>
      <c r="E34" s="19">
        <f>SUM(E24:E33)</f>
        <v>752609</v>
      </c>
      <c r="F34" s="19">
        <f t="shared" si="7"/>
        <v>2099780</v>
      </c>
      <c r="G34" s="18">
        <v>20</v>
      </c>
      <c r="H34" s="21">
        <f>SUM(H24:H33)</f>
        <v>67358.55</v>
      </c>
      <c r="I34" s="19">
        <f>SUM(I24:I33)</f>
        <v>34355.449999999997</v>
      </c>
      <c r="J34" s="19">
        <f>SUM(J24:J33)</f>
        <v>104989</v>
      </c>
    </row>
    <row r="35" spans="1:20" x14ac:dyDescent="0.25">
      <c r="A35"/>
      <c r="B35" s="2"/>
      <c r="C35" s="2"/>
      <c r="D35" s="2"/>
      <c r="E35" s="2"/>
      <c r="F35" s="2"/>
      <c r="G35" s="2"/>
      <c r="H35" s="3"/>
      <c r="I35" s="2"/>
      <c r="J35" s="2"/>
      <c r="K35"/>
      <c r="L35"/>
      <c r="M35"/>
      <c r="N35"/>
      <c r="O35"/>
      <c r="P35"/>
      <c r="Q35"/>
      <c r="R35"/>
      <c r="S35"/>
      <c r="T35"/>
    </row>
    <row r="36" spans="1:20" x14ac:dyDescent="0.25">
      <c r="A36"/>
      <c r="B36" s="2"/>
      <c r="C36" s="2"/>
      <c r="D36" s="2"/>
      <c r="E36" s="2"/>
      <c r="F36" s="2"/>
      <c r="G36" s="2"/>
      <c r="H36" s="3"/>
      <c r="I36" s="2"/>
      <c r="J36" s="2"/>
      <c r="K36"/>
      <c r="L36"/>
      <c r="M36"/>
      <c r="N36"/>
      <c r="O36"/>
      <c r="P36"/>
      <c r="Q36"/>
      <c r="R36"/>
      <c r="S36"/>
      <c r="T36"/>
    </row>
    <row r="37" spans="1:20" x14ac:dyDescent="0.25">
      <c r="A37"/>
      <c r="B37" s="2"/>
      <c r="C37" s="2"/>
      <c r="D37" s="2"/>
      <c r="E37" s="2"/>
      <c r="F37" s="2"/>
      <c r="G37" s="2"/>
      <c r="H37" s="3"/>
      <c r="I37" s="2"/>
      <c r="J37" s="2"/>
      <c r="K37"/>
      <c r="L37"/>
      <c r="M37"/>
      <c r="N37"/>
      <c r="O37"/>
      <c r="P37"/>
      <c r="Q37"/>
      <c r="R37"/>
      <c r="S37"/>
      <c r="T37"/>
    </row>
  </sheetData>
  <mergeCells count="16">
    <mergeCell ref="G1:J3"/>
    <mergeCell ref="A5:J5"/>
    <mergeCell ref="A21:J21"/>
    <mergeCell ref="A22:A23"/>
    <mergeCell ref="B22:C22"/>
    <mergeCell ref="D22:E22"/>
    <mergeCell ref="F22:F23"/>
    <mergeCell ref="G22:G23"/>
    <mergeCell ref="H22:J22"/>
    <mergeCell ref="B6:C6"/>
    <mergeCell ref="D6:E6"/>
    <mergeCell ref="F6:F7"/>
    <mergeCell ref="G6:G7"/>
    <mergeCell ref="H6:J6"/>
    <mergeCell ref="C4:I4"/>
    <mergeCell ref="A6:A7"/>
  </mergeCells>
  <pageMargins left="1.1023622047244095" right="0.70866141732283472" top="0.74803149606299213" bottom="0.74803149606299213" header="0.31496062992125984" footer="0.31496062992125984"/>
  <pageSetup paperSize="9" scale="9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C20" sqref="C20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4.140625" style="1" customWidth="1"/>
    <col min="11" max="20" width="9.140625" style="1"/>
  </cols>
  <sheetData>
    <row r="1" spans="1:20" x14ac:dyDescent="0.25">
      <c r="G1" s="56"/>
      <c r="H1" s="57"/>
      <c r="I1" s="57"/>
      <c r="J1" s="57"/>
      <c r="K1"/>
      <c r="L1"/>
      <c r="M1"/>
      <c r="N1"/>
      <c r="O1"/>
      <c r="P1"/>
      <c r="Q1"/>
      <c r="R1"/>
      <c r="S1"/>
      <c r="T1"/>
    </row>
    <row r="2" spans="1:20" ht="54" customHeight="1" x14ac:dyDescent="0.25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/>
      <c r="L2"/>
      <c r="M2"/>
      <c r="N2"/>
      <c r="O2"/>
      <c r="P2"/>
      <c r="Q2"/>
      <c r="R2"/>
      <c r="S2"/>
      <c r="T2"/>
    </row>
    <row r="3" spans="1:20" ht="26.25" customHeight="1" x14ac:dyDescent="0.25">
      <c r="A3" s="45" t="s">
        <v>6</v>
      </c>
      <c r="B3" s="46" t="s">
        <v>0</v>
      </c>
      <c r="C3" s="47"/>
      <c r="D3" s="46" t="s">
        <v>1</v>
      </c>
      <c r="E3" s="47"/>
      <c r="F3" s="48" t="s">
        <v>17</v>
      </c>
      <c r="G3" s="45" t="s">
        <v>2</v>
      </c>
      <c r="H3" s="51" t="s">
        <v>18</v>
      </c>
      <c r="I3" s="52"/>
      <c r="J3" s="53"/>
      <c r="K3"/>
      <c r="L3"/>
      <c r="M3"/>
      <c r="N3"/>
      <c r="O3"/>
      <c r="P3"/>
      <c r="Q3"/>
      <c r="R3"/>
      <c r="S3"/>
      <c r="T3"/>
    </row>
    <row r="4" spans="1:20" ht="75" customHeight="1" x14ac:dyDescent="0.25">
      <c r="A4" s="45"/>
      <c r="B4" s="23" t="s">
        <v>15</v>
      </c>
      <c r="C4" s="23" t="s">
        <v>22</v>
      </c>
      <c r="D4" s="23" t="s">
        <v>16</v>
      </c>
      <c r="E4" s="23" t="s">
        <v>23</v>
      </c>
      <c r="F4" s="49"/>
      <c r="G4" s="50"/>
      <c r="H4" s="9" t="s">
        <v>3</v>
      </c>
      <c r="I4" s="10" t="s">
        <v>5</v>
      </c>
      <c r="J4" s="11" t="s">
        <v>4</v>
      </c>
      <c r="K4"/>
      <c r="L4"/>
      <c r="M4"/>
      <c r="N4"/>
      <c r="O4"/>
      <c r="P4"/>
      <c r="Q4"/>
      <c r="R4"/>
      <c r="S4"/>
      <c r="T4"/>
    </row>
    <row r="5" spans="1:20" ht="27.75" customHeight="1" x14ac:dyDescent="0.25">
      <c r="A5" s="6" t="s">
        <v>20</v>
      </c>
      <c r="B5" s="24">
        <f>SUM(D5/F5*100)</f>
        <v>89.527373430201479</v>
      </c>
      <c r="C5" s="24">
        <f>SUM(E5/F5*100)</f>
        <v>10.472626569798523</v>
      </c>
      <c r="D5" s="16">
        <v>1021570</v>
      </c>
      <c r="E5" s="16">
        <v>119500</v>
      </c>
      <c r="F5" s="17">
        <f>D5+E5</f>
        <v>1141070</v>
      </c>
      <c r="G5" s="16" t="s">
        <v>19</v>
      </c>
      <c r="H5" s="27">
        <f>D5/G15</f>
        <v>68104.666666666672</v>
      </c>
      <c r="I5" s="22">
        <f>E5/G15</f>
        <v>7966.666666666667</v>
      </c>
      <c r="J5" s="20">
        <f t="shared" ref="J5:J6" si="0">H5+I5</f>
        <v>76071.333333333343</v>
      </c>
      <c r="K5"/>
      <c r="L5"/>
      <c r="M5"/>
      <c r="N5"/>
      <c r="O5"/>
      <c r="P5"/>
      <c r="Q5"/>
      <c r="R5"/>
      <c r="S5"/>
      <c r="T5"/>
    </row>
    <row r="6" spans="1:20" ht="26.25" x14ac:dyDescent="0.25">
      <c r="A6" s="6" t="s">
        <v>21</v>
      </c>
      <c r="B6" s="24">
        <f t="shared" ref="B6:B15" si="1">SUM(D6/F6*100)</f>
        <v>89.550072568940493</v>
      </c>
      <c r="C6" s="24">
        <f t="shared" ref="C6:C15" si="2">SUM(E6/F6*100)</f>
        <v>10.449927431059507</v>
      </c>
      <c r="D6" s="17">
        <v>308500</v>
      </c>
      <c r="E6" s="17">
        <v>36000</v>
      </c>
      <c r="F6" s="17">
        <f t="shared" ref="F6:F15" si="3">D6+E6</f>
        <v>344500</v>
      </c>
      <c r="G6" s="16" t="s">
        <v>19</v>
      </c>
      <c r="H6" s="27">
        <f>D6/G15</f>
        <v>20566.666666666668</v>
      </c>
      <c r="I6" s="22"/>
      <c r="J6" s="20">
        <f t="shared" si="0"/>
        <v>20566.666666666668</v>
      </c>
      <c r="K6"/>
      <c r="L6"/>
      <c r="M6"/>
      <c r="N6"/>
      <c r="O6"/>
      <c r="P6"/>
      <c r="Q6"/>
      <c r="R6"/>
      <c r="S6"/>
      <c r="T6"/>
    </row>
    <row r="7" spans="1:20" ht="26.25" customHeight="1" x14ac:dyDescent="0.25">
      <c r="A7" s="6" t="s">
        <v>37</v>
      </c>
      <c r="B7" s="24"/>
      <c r="C7" s="24"/>
      <c r="D7" s="17">
        <v>2500</v>
      </c>
      <c r="E7" s="17"/>
      <c r="F7" s="17">
        <f t="shared" si="3"/>
        <v>2500</v>
      </c>
      <c r="G7" s="16" t="s">
        <v>19</v>
      </c>
      <c r="H7" s="17">
        <f>D7/G15</f>
        <v>166.66666666666666</v>
      </c>
      <c r="I7" s="20">
        <f>E7/G15</f>
        <v>0</v>
      </c>
      <c r="J7" s="20">
        <f>H7+I7</f>
        <v>166.66666666666666</v>
      </c>
      <c r="K7"/>
      <c r="L7"/>
      <c r="M7"/>
      <c r="N7"/>
      <c r="O7"/>
      <c r="P7"/>
      <c r="Q7"/>
      <c r="R7"/>
      <c r="S7"/>
      <c r="T7"/>
    </row>
    <row r="8" spans="1:20" ht="45.75" customHeight="1" x14ac:dyDescent="0.25">
      <c r="A8" s="6" t="s">
        <v>9</v>
      </c>
      <c r="B8" s="24">
        <f t="shared" si="1"/>
        <v>100</v>
      </c>
      <c r="C8" s="24">
        <f t="shared" si="2"/>
        <v>0</v>
      </c>
      <c r="D8" s="17">
        <v>125000</v>
      </c>
      <c r="E8" s="17"/>
      <c r="F8" s="17">
        <f t="shared" si="3"/>
        <v>125000</v>
      </c>
      <c r="G8" s="16" t="s">
        <v>19</v>
      </c>
      <c r="H8" s="17">
        <f>D8/G15</f>
        <v>8333.3333333333339</v>
      </c>
      <c r="I8" s="22"/>
      <c r="J8" s="20">
        <f t="shared" ref="J8:J14" si="4">H8+I8</f>
        <v>8333.3333333333339</v>
      </c>
      <c r="K8"/>
      <c r="L8"/>
      <c r="M8"/>
      <c r="N8"/>
      <c r="O8"/>
      <c r="P8"/>
      <c r="Q8"/>
      <c r="R8"/>
      <c r="S8"/>
      <c r="T8"/>
    </row>
    <row r="9" spans="1:20" ht="39" x14ac:dyDescent="0.25">
      <c r="A9" s="6" t="s">
        <v>10</v>
      </c>
      <c r="B9" s="24"/>
      <c r="C9" s="24"/>
      <c r="D9" s="17"/>
      <c r="E9" s="17">
        <v>155000</v>
      </c>
      <c r="F9" s="17">
        <f t="shared" si="3"/>
        <v>155000</v>
      </c>
      <c r="G9" s="16" t="s">
        <v>19</v>
      </c>
      <c r="H9" s="17">
        <f>D9/G15</f>
        <v>0</v>
      </c>
      <c r="I9" s="22">
        <f>E9/G15</f>
        <v>10333.333333333334</v>
      </c>
      <c r="J9" s="20">
        <f t="shared" si="4"/>
        <v>10333.333333333334</v>
      </c>
      <c r="K9"/>
      <c r="L9"/>
      <c r="M9"/>
      <c r="N9"/>
      <c r="O9"/>
      <c r="P9"/>
      <c r="Q9"/>
      <c r="R9"/>
      <c r="S9"/>
      <c r="T9"/>
    </row>
    <row r="10" spans="1:20" ht="26.25" x14ac:dyDescent="0.25">
      <c r="A10" s="6" t="s">
        <v>11</v>
      </c>
      <c r="B10" s="24"/>
      <c r="C10" s="24"/>
      <c r="D10" s="17"/>
      <c r="E10" s="17">
        <v>34600</v>
      </c>
      <c r="F10" s="17">
        <f t="shared" si="3"/>
        <v>34600</v>
      </c>
      <c r="G10" s="16"/>
      <c r="H10" s="17">
        <f>D10/G15</f>
        <v>0</v>
      </c>
      <c r="I10" s="22">
        <f>E10/G15</f>
        <v>2306.6666666666665</v>
      </c>
      <c r="J10" s="20">
        <f t="shared" si="4"/>
        <v>2306.6666666666665</v>
      </c>
      <c r="K10"/>
      <c r="L10"/>
      <c r="M10"/>
      <c r="N10"/>
      <c r="O10"/>
      <c r="P10"/>
      <c r="Q10"/>
      <c r="R10"/>
      <c r="S10"/>
      <c r="T10"/>
    </row>
    <row r="11" spans="1:20" ht="39" x14ac:dyDescent="0.25">
      <c r="A11" s="6" t="s">
        <v>27</v>
      </c>
      <c r="B11" s="24">
        <f t="shared" si="1"/>
        <v>100</v>
      </c>
      <c r="C11" s="24">
        <f t="shared" si="2"/>
        <v>0</v>
      </c>
      <c r="D11" s="17">
        <v>120000</v>
      </c>
      <c r="E11" s="17"/>
      <c r="F11" s="17">
        <f>D11+E11</f>
        <v>120000</v>
      </c>
      <c r="G11" s="16" t="s">
        <v>19</v>
      </c>
      <c r="H11" s="27">
        <f>D11/G15</f>
        <v>8000</v>
      </c>
      <c r="I11" s="22">
        <f>E11/G15</f>
        <v>0</v>
      </c>
      <c r="J11" s="20">
        <f t="shared" si="4"/>
        <v>8000</v>
      </c>
      <c r="K11"/>
      <c r="L11"/>
      <c r="M11"/>
      <c r="N11"/>
      <c r="O11"/>
      <c r="P11"/>
      <c r="Q11"/>
      <c r="R11"/>
      <c r="S11"/>
      <c r="T11"/>
    </row>
    <row r="12" spans="1:20" ht="28.5" customHeight="1" x14ac:dyDescent="0.25">
      <c r="A12" s="6" t="s">
        <v>12</v>
      </c>
      <c r="B12" s="24">
        <f t="shared" si="1"/>
        <v>27.313449142357697</v>
      </c>
      <c r="C12" s="24">
        <f t="shared" si="2"/>
        <v>72.686550857642303</v>
      </c>
      <c r="D12" s="17">
        <v>25000</v>
      </c>
      <c r="E12" s="17">
        <v>66530</v>
      </c>
      <c r="F12" s="17">
        <f t="shared" si="3"/>
        <v>91530</v>
      </c>
      <c r="G12" s="16" t="s">
        <v>19</v>
      </c>
      <c r="H12" s="27">
        <f>D12/G15</f>
        <v>1666.6666666666667</v>
      </c>
      <c r="I12" s="20">
        <f>E12/G15</f>
        <v>4435.333333333333</v>
      </c>
      <c r="J12" s="20">
        <f t="shared" si="4"/>
        <v>6102</v>
      </c>
      <c r="K12"/>
      <c r="L12"/>
      <c r="M12"/>
      <c r="N12"/>
      <c r="O12"/>
      <c r="P12"/>
      <c r="Q12"/>
      <c r="R12"/>
      <c r="S12"/>
      <c r="T12"/>
    </row>
    <row r="13" spans="1:20" ht="50.25" customHeight="1" x14ac:dyDescent="0.25">
      <c r="A13" s="6" t="s">
        <v>13</v>
      </c>
      <c r="B13" s="24"/>
      <c r="C13" s="24"/>
      <c r="D13" s="17"/>
      <c r="E13" s="17"/>
      <c r="F13" s="17">
        <f t="shared" si="3"/>
        <v>0</v>
      </c>
      <c r="G13" s="16" t="s">
        <v>19</v>
      </c>
      <c r="H13" s="17"/>
      <c r="I13" s="22">
        <f>E13/G15</f>
        <v>0</v>
      </c>
      <c r="J13" s="20">
        <f t="shared" si="4"/>
        <v>0</v>
      </c>
      <c r="K13"/>
      <c r="L13"/>
      <c r="M13"/>
      <c r="N13"/>
      <c r="O13"/>
      <c r="P13"/>
      <c r="Q13"/>
      <c r="R13"/>
      <c r="S13"/>
      <c r="T13"/>
    </row>
    <row r="14" spans="1:20" ht="26.25" hidden="1" x14ac:dyDescent="0.25">
      <c r="A14" s="6" t="s">
        <v>14</v>
      </c>
      <c r="B14" s="24"/>
      <c r="C14" s="24"/>
      <c r="D14" s="17"/>
      <c r="E14" s="17"/>
      <c r="F14" s="17">
        <f t="shared" si="3"/>
        <v>0</v>
      </c>
      <c r="G14" s="16" t="s">
        <v>19</v>
      </c>
      <c r="H14" s="27">
        <f>D14/G15</f>
        <v>0</v>
      </c>
      <c r="I14" s="16"/>
      <c r="J14" s="20">
        <f t="shared" si="4"/>
        <v>0</v>
      </c>
    </row>
    <row r="15" spans="1:20" s="15" customFormat="1" ht="20.25" customHeight="1" x14ac:dyDescent="0.25">
      <c r="A15" s="13" t="s">
        <v>4</v>
      </c>
      <c r="B15" s="24">
        <f t="shared" si="1"/>
        <v>79.563598450997915</v>
      </c>
      <c r="C15" s="24">
        <f t="shared" si="2"/>
        <v>20.436401549002085</v>
      </c>
      <c r="D15" s="19">
        <f>SUM(D5:D14)</f>
        <v>1602570</v>
      </c>
      <c r="E15" s="19">
        <f>SUM(E5:E14)</f>
        <v>411630</v>
      </c>
      <c r="F15" s="19">
        <f t="shared" si="3"/>
        <v>2014200</v>
      </c>
      <c r="G15" s="18">
        <v>15</v>
      </c>
      <c r="H15" s="19">
        <f>SUM(H5:H14)</f>
        <v>106838.00000000001</v>
      </c>
      <c r="I15" s="19">
        <f>SUM(I5:I14)</f>
        <v>25042</v>
      </c>
      <c r="J15" s="19">
        <f>SUM(J5:J14)</f>
        <v>131880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12"/>
      <c r="B16" s="2"/>
      <c r="C16" s="2"/>
      <c r="D16" s="2"/>
      <c r="E16" s="2"/>
      <c r="F16" s="2"/>
      <c r="G16" s="2"/>
      <c r="H16" s="3"/>
      <c r="I16" s="2"/>
      <c r="J16" s="2"/>
    </row>
    <row r="17" spans="1:20" x14ac:dyDescent="0.25">
      <c r="A17"/>
      <c r="B17" s="2"/>
      <c r="C17" s="2"/>
      <c r="D17" s="2"/>
      <c r="E17" s="2"/>
      <c r="F17" s="2"/>
      <c r="G17" s="2"/>
      <c r="H17" s="3"/>
      <c r="I17" s="2"/>
      <c r="J17" s="2"/>
      <c r="K17"/>
      <c r="L17"/>
      <c r="M17"/>
      <c r="N17"/>
      <c r="O17"/>
      <c r="P17"/>
      <c r="Q17"/>
      <c r="R17"/>
      <c r="S17"/>
      <c r="T17"/>
    </row>
    <row r="18" spans="1:20" x14ac:dyDescent="0.25">
      <c r="A18"/>
      <c r="B18" s="2"/>
      <c r="C18" s="2"/>
      <c r="D18" s="2"/>
      <c r="E18" s="2"/>
      <c r="F18" s="2"/>
      <c r="G18" s="2"/>
      <c r="H18" s="3"/>
      <c r="I18" s="2"/>
      <c r="J18" s="2"/>
      <c r="K18"/>
      <c r="L18"/>
      <c r="M18"/>
      <c r="N18"/>
      <c r="O18"/>
      <c r="P18"/>
      <c r="Q18"/>
      <c r="R18"/>
      <c r="S18"/>
      <c r="T18"/>
    </row>
  </sheetData>
  <mergeCells count="8">
    <mergeCell ref="G1:J1"/>
    <mergeCell ref="A2:J2"/>
    <mergeCell ref="A3:A4"/>
    <mergeCell ref="B3:C3"/>
    <mergeCell ref="D3:E3"/>
    <mergeCell ref="F3:F4"/>
    <mergeCell ref="G3:G4"/>
    <mergeCell ref="H3:J3"/>
  </mergeCells>
  <pageMargins left="0.7" right="0.7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>
      <selection activeCell="F4" sqref="F4:F11"/>
    </sheetView>
  </sheetViews>
  <sheetFormatPr defaultRowHeight="15.75" x14ac:dyDescent="0.25"/>
  <cols>
    <col min="1" max="1" width="18.140625" style="1" customWidth="1"/>
    <col min="2" max="2" width="13.5703125" style="1" customWidth="1"/>
    <col min="3" max="3" width="12.28515625" style="1" customWidth="1"/>
    <col min="4" max="4" width="13.5703125" style="1" customWidth="1"/>
    <col min="5" max="5" width="13.85546875" style="1" customWidth="1"/>
    <col min="6" max="6" width="14.7109375" style="1" customWidth="1"/>
    <col min="7" max="7" width="10.28515625" style="1" customWidth="1"/>
    <col min="8" max="8" width="12" style="4" customWidth="1"/>
    <col min="9" max="9" width="10.85546875" style="1" customWidth="1"/>
    <col min="10" max="10" width="13" style="1" customWidth="1"/>
    <col min="11" max="20" width="9.140625" style="1"/>
  </cols>
  <sheetData>
    <row r="1" spans="1:20" ht="54" customHeight="1" x14ac:dyDescent="0.25">
      <c r="A1" s="58" t="s">
        <v>36</v>
      </c>
      <c r="B1" s="59"/>
      <c r="C1" s="59"/>
      <c r="D1" s="59"/>
      <c r="E1" s="59"/>
      <c r="F1" s="59"/>
      <c r="G1" s="59"/>
      <c r="H1" s="59"/>
      <c r="I1" s="59"/>
      <c r="J1" s="59"/>
      <c r="K1"/>
      <c r="L1"/>
      <c r="M1"/>
      <c r="N1"/>
      <c r="O1"/>
      <c r="P1"/>
      <c r="Q1"/>
      <c r="R1"/>
      <c r="S1"/>
      <c r="T1"/>
    </row>
    <row r="2" spans="1:20" ht="26.25" customHeight="1" x14ac:dyDescent="0.25">
      <c r="A2" s="45" t="s">
        <v>6</v>
      </c>
      <c r="B2" s="46" t="s">
        <v>0</v>
      </c>
      <c r="C2" s="47"/>
      <c r="D2" s="46" t="s">
        <v>1</v>
      </c>
      <c r="E2" s="47"/>
      <c r="F2" s="48" t="s">
        <v>17</v>
      </c>
      <c r="G2" s="45" t="s">
        <v>2</v>
      </c>
      <c r="H2" s="51" t="s">
        <v>18</v>
      </c>
      <c r="I2" s="52"/>
      <c r="J2" s="53"/>
      <c r="K2"/>
      <c r="L2"/>
      <c r="M2"/>
      <c r="N2"/>
      <c r="O2"/>
      <c r="P2"/>
      <c r="Q2"/>
      <c r="R2"/>
      <c r="S2"/>
      <c r="T2"/>
    </row>
    <row r="3" spans="1:20" ht="75" customHeight="1" x14ac:dyDescent="0.25">
      <c r="A3" s="45"/>
      <c r="B3" s="7" t="s">
        <v>15</v>
      </c>
      <c r="C3" s="7" t="s">
        <v>22</v>
      </c>
      <c r="D3" s="7" t="s">
        <v>16</v>
      </c>
      <c r="E3" s="7" t="s">
        <v>23</v>
      </c>
      <c r="F3" s="49"/>
      <c r="G3" s="50"/>
      <c r="H3" s="9" t="s">
        <v>3</v>
      </c>
      <c r="I3" s="10" t="s">
        <v>5</v>
      </c>
      <c r="J3" s="11" t="s">
        <v>4</v>
      </c>
      <c r="K3"/>
      <c r="L3"/>
      <c r="M3"/>
      <c r="N3"/>
      <c r="O3"/>
      <c r="P3"/>
      <c r="Q3"/>
      <c r="R3"/>
      <c r="S3"/>
      <c r="T3"/>
    </row>
    <row r="4" spans="1:20" ht="27.75" customHeight="1" x14ac:dyDescent="0.25">
      <c r="A4" s="6" t="s">
        <v>20</v>
      </c>
      <c r="B4" s="24">
        <f>SUM(D4/F4*100)</f>
        <v>86.568453886359805</v>
      </c>
      <c r="C4" s="24">
        <f>SUM(E4/F4*100)</f>
        <v>13.431546113640195</v>
      </c>
      <c r="D4" s="16">
        <v>2464500</v>
      </c>
      <c r="E4" s="16">
        <v>382380</v>
      </c>
      <c r="F4" s="17">
        <f>D4+E4</f>
        <v>2846880</v>
      </c>
      <c r="G4" s="16" t="s">
        <v>19</v>
      </c>
      <c r="H4" s="27">
        <f>D4/G14</f>
        <v>51343.75</v>
      </c>
      <c r="I4" s="27">
        <f>E4/G14</f>
        <v>7966.25</v>
      </c>
      <c r="J4" s="25">
        <f>I4+H4</f>
        <v>59310</v>
      </c>
      <c r="K4"/>
      <c r="L4"/>
      <c r="M4"/>
      <c r="N4"/>
      <c r="O4"/>
      <c r="P4"/>
      <c r="Q4"/>
      <c r="R4"/>
      <c r="S4"/>
      <c r="T4"/>
    </row>
    <row r="5" spans="1:20" ht="26.25" x14ac:dyDescent="0.25">
      <c r="A5" s="6" t="s">
        <v>21</v>
      </c>
      <c r="B5" s="24">
        <f t="shared" ref="B5:B14" si="0">SUM(D5/F5*100)</f>
        <v>86.55638397017708</v>
      </c>
      <c r="C5" s="24">
        <f t="shared" ref="C5:C14" si="1">SUM(E5/F5*100)</f>
        <v>13.443616029822927</v>
      </c>
      <c r="D5" s="17">
        <v>743000</v>
      </c>
      <c r="E5" s="17">
        <v>115400</v>
      </c>
      <c r="F5" s="17">
        <f t="shared" ref="F5:F14" si="2">D5+E5</f>
        <v>858400</v>
      </c>
      <c r="G5" s="16" t="s">
        <v>19</v>
      </c>
      <c r="H5" s="17">
        <f>D5/G14</f>
        <v>15479.166666666666</v>
      </c>
      <c r="I5" s="17">
        <f>E5/G14</f>
        <v>2404.1666666666665</v>
      </c>
      <c r="J5" s="25">
        <f t="shared" ref="J5:J13" si="3">I5+H5</f>
        <v>17883.333333333332</v>
      </c>
      <c r="K5"/>
      <c r="L5"/>
      <c r="M5"/>
      <c r="N5"/>
      <c r="O5"/>
      <c r="P5"/>
      <c r="Q5"/>
      <c r="R5"/>
      <c r="S5"/>
      <c r="T5"/>
    </row>
    <row r="6" spans="1:20" ht="27" customHeight="1" x14ac:dyDescent="0.25">
      <c r="A6" s="6" t="s">
        <v>37</v>
      </c>
      <c r="B6" s="24">
        <f t="shared" si="0"/>
        <v>100</v>
      </c>
      <c r="C6" s="24">
        <f t="shared" si="1"/>
        <v>0</v>
      </c>
      <c r="D6" s="17">
        <v>7500</v>
      </c>
      <c r="E6" s="17"/>
      <c r="F6" s="17">
        <f t="shared" si="2"/>
        <v>7500</v>
      </c>
      <c r="G6" s="16" t="s">
        <v>19</v>
      </c>
      <c r="H6" s="17">
        <f>D6/G14</f>
        <v>156.25</v>
      </c>
      <c r="I6" s="27">
        <f>E6/G14</f>
        <v>0</v>
      </c>
      <c r="J6" s="20">
        <f t="shared" si="3"/>
        <v>156.25</v>
      </c>
      <c r="K6"/>
      <c r="L6"/>
      <c r="M6"/>
      <c r="N6"/>
      <c r="O6"/>
      <c r="P6"/>
      <c r="Q6"/>
      <c r="R6"/>
      <c r="S6"/>
      <c r="T6"/>
    </row>
    <row r="7" spans="1:20" ht="44.25" customHeight="1" x14ac:dyDescent="0.25">
      <c r="A7" s="6" t="s">
        <v>9</v>
      </c>
      <c r="B7" s="24"/>
      <c r="C7" s="24"/>
      <c r="D7" s="17">
        <v>400000</v>
      </c>
      <c r="E7" s="17"/>
      <c r="F7" s="17">
        <f t="shared" si="2"/>
        <v>400000</v>
      </c>
      <c r="G7" s="16" t="s">
        <v>19</v>
      </c>
      <c r="H7" s="17">
        <f>D7/G14</f>
        <v>8333.3333333333339</v>
      </c>
      <c r="I7" s="17">
        <f>E7/G14</f>
        <v>0</v>
      </c>
      <c r="J7" s="20">
        <f t="shared" si="3"/>
        <v>8333.3333333333339</v>
      </c>
      <c r="K7"/>
      <c r="L7"/>
      <c r="M7"/>
      <c r="N7"/>
      <c r="O7"/>
      <c r="P7"/>
      <c r="Q7"/>
      <c r="R7"/>
      <c r="S7"/>
      <c r="T7"/>
    </row>
    <row r="8" spans="1:20" ht="51.75" x14ac:dyDescent="0.25">
      <c r="A8" s="6" t="s">
        <v>30</v>
      </c>
      <c r="B8" s="24">
        <f t="shared" si="0"/>
        <v>0</v>
      </c>
      <c r="C8" s="24">
        <f t="shared" si="1"/>
        <v>100</v>
      </c>
      <c r="D8" s="17"/>
      <c r="E8" s="17">
        <v>1214220</v>
      </c>
      <c r="F8" s="17">
        <f t="shared" si="2"/>
        <v>1214220</v>
      </c>
      <c r="G8" s="16" t="s">
        <v>19</v>
      </c>
      <c r="H8" s="17">
        <f>D8/G14</f>
        <v>0</v>
      </c>
      <c r="I8" s="17">
        <f>E8/G14</f>
        <v>25296.25</v>
      </c>
      <c r="J8" s="20">
        <f t="shared" si="3"/>
        <v>25296.25</v>
      </c>
      <c r="K8"/>
      <c r="L8"/>
      <c r="M8"/>
      <c r="N8"/>
      <c r="O8"/>
      <c r="P8"/>
      <c r="Q8"/>
      <c r="R8"/>
      <c r="S8"/>
      <c r="T8"/>
    </row>
    <row r="9" spans="1:20" ht="26.25" x14ac:dyDescent="0.25">
      <c r="A9" s="6" t="s">
        <v>11</v>
      </c>
      <c r="B9" s="24"/>
      <c r="C9" s="24">
        <f t="shared" si="1"/>
        <v>100</v>
      </c>
      <c r="D9" s="17"/>
      <c r="E9" s="17">
        <v>116200</v>
      </c>
      <c r="F9" s="17">
        <f t="shared" si="2"/>
        <v>116200</v>
      </c>
      <c r="G9" s="16" t="s">
        <v>19</v>
      </c>
      <c r="H9" s="17"/>
      <c r="I9" s="17">
        <f>E9/G14</f>
        <v>2420.8333333333335</v>
      </c>
      <c r="J9" s="20">
        <f t="shared" si="3"/>
        <v>2420.8333333333335</v>
      </c>
      <c r="K9"/>
      <c r="L9"/>
      <c r="M9"/>
      <c r="N9"/>
      <c r="O9"/>
      <c r="P9"/>
      <c r="Q9"/>
      <c r="R9"/>
      <c r="S9"/>
      <c r="T9"/>
    </row>
    <row r="10" spans="1:20" ht="68.25" customHeight="1" x14ac:dyDescent="0.25">
      <c r="A10" s="6" t="s">
        <v>31</v>
      </c>
      <c r="B10" s="24">
        <f t="shared" si="0"/>
        <v>50</v>
      </c>
      <c r="C10" s="24">
        <f t="shared" si="1"/>
        <v>50</v>
      </c>
      <c r="D10" s="17">
        <v>150000</v>
      </c>
      <c r="E10" s="17">
        <v>150000</v>
      </c>
      <c r="F10" s="17">
        <f t="shared" si="2"/>
        <v>300000</v>
      </c>
      <c r="G10" s="16" t="s">
        <v>19</v>
      </c>
      <c r="H10" s="27">
        <f>D10/G14</f>
        <v>3125</v>
      </c>
      <c r="I10" s="17">
        <f>E10/G14</f>
        <v>3125</v>
      </c>
      <c r="J10" s="20">
        <f t="shared" si="3"/>
        <v>6250</v>
      </c>
      <c r="K10"/>
      <c r="L10"/>
      <c r="M10"/>
      <c r="N10"/>
      <c r="O10"/>
      <c r="P10"/>
      <c r="Q10"/>
      <c r="R10"/>
      <c r="S10"/>
      <c r="T10"/>
    </row>
    <row r="11" spans="1:20" ht="36.75" customHeight="1" thickBot="1" x14ac:dyDescent="0.3">
      <c r="A11" s="6" t="s">
        <v>12</v>
      </c>
      <c r="B11" s="24">
        <f t="shared" si="0"/>
        <v>12.5</v>
      </c>
      <c r="C11" s="24">
        <f t="shared" si="1"/>
        <v>87.5</v>
      </c>
      <c r="D11" s="17">
        <v>50000</v>
      </c>
      <c r="E11" s="17">
        <v>350000</v>
      </c>
      <c r="F11" s="17">
        <f t="shared" si="2"/>
        <v>400000</v>
      </c>
      <c r="G11" s="16" t="s">
        <v>19</v>
      </c>
      <c r="H11" s="27">
        <f>D11/G14</f>
        <v>1041.6666666666667</v>
      </c>
      <c r="I11" s="27">
        <f>E11/G14</f>
        <v>7291.666666666667</v>
      </c>
      <c r="J11" s="25">
        <f t="shared" si="3"/>
        <v>8333.3333333333339</v>
      </c>
      <c r="K11"/>
      <c r="L11"/>
      <c r="M11"/>
      <c r="N11"/>
      <c r="O11"/>
      <c r="P11"/>
      <c r="Q11"/>
      <c r="R11"/>
      <c r="S11"/>
      <c r="T11"/>
    </row>
    <row r="12" spans="1:20" ht="24.75" hidden="1" customHeight="1" x14ac:dyDescent="0.25">
      <c r="A12" s="6" t="s">
        <v>13</v>
      </c>
      <c r="B12" s="24" t="e">
        <f t="shared" si="0"/>
        <v>#DIV/0!</v>
      </c>
      <c r="C12" s="24" t="e">
        <f t="shared" si="1"/>
        <v>#DIV/0!</v>
      </c>
      <c r="D12" s="17"/>
      <c r="E12" s="17"/>
      <c r="F12" s="17">
        <f t="shared" si="2"/>
        <v>0</v>
      </c>
      <c r="G12" s="16" t="s">
        <v>19</v>
      </c>
      <c r="H12" s="17"/>
      <c r="I12" s="17" t="e">
        <f t="shared" ref="I12" si="4">E12/G19</f>
        <v>#DIV/0!</v>
      </c>
      <c r="J12" s="20" t="e">
        <f t="shared" si="3"/>
        <v>#DIV/0!</v>
      </c>
      <c r="K12"/>
      <c r="L12"/>
      <c r="M12"/>
      <c r="N12"/>
      <c r="O12"/>
      <c r="P12"/>
      <c r="Q12"/>
      <c r="R12"/>
      <c r="S12"/>
      <c r="T12"/>
    </row>
    <row r="13" spans="1:20" ht="27" hidden="1" customHeight="1" thickBot="1" x14ac:dyDescent="0.3">
      <c r="A13" s="28" t="s">
        <v>14</v>
      </c>
      <c r="B13" s="29"/>
      <c r="C13" s="29"/>
      <c r="D13" s="30"/>
      <c r="E13" s="30"/>
      <c r="F13" s="30">
        <f t="shared" si="2"/>
        <v>0</v>
      </c>
      <c r="G13" s="31" t="s">
        <v>19</v>
      </c>
      <c r="H13" s="37">
        <f>D13/G14</f>
        <v>0</v>
      </c>
      <c r="I13" s="30">
        <f>E13/G14</f>
        <v>0</v>
      </c>
      <c r="J13" s="32">
        <f t="shared" si="3"/>
        <v>0</v>
      </c>
    </row>
    <row r="14" spans="1:20" s="15" customFormat="1" ht="29.25" customHeight="1" thickBot="1" x14ac:dyDescent="0.3">
      <c r="A14" s="33" t="s">
        <v>4</v>
      </c>
      <c r="B14" s="34">
        <f t="shared" si="0"/>
        <v>62.101185050136735</v>
      </c>
      <c r="C14" s="34">
        <f t="shared" si="1"/>
        <v>37.898814949863265</v>
      </c>
      <c r="D14" s="35">
        <f>SUM(D4:D13)</f>
        <v>3815000</v>
      </c>
      <c r="E14" s="35">
        <f>SUM(E4:E13)</f>
        <v>2328200</v>
      </c>
      <c r="F14" s="35">
        <f t="shared" si="2"/>
        <v>6143200</v>
      </c>
      <c r="G14" s="36">
        <v>48</v>
      </c>
      <c r="H14" s="38">
        <f>SUM(H4:H13)</f>
        <v>79479.166666666672</v>
      </c>
      <c r="I14" s="39">
        <f>E14/G14</f>
        <v>48504.166666666664</v>
      </c>
      <c r="J14" s="19">
        <f>SUM(J4:J11)</f>
        <v>127983.33333333331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2"/>
      <c r="B15" s="2"/>
      <c r="C15" s="2"/>
      <c r="D15" s="2"/>
      <c r="E15" s="2"/>
      <c r="F15" s="2"/>
      <c r="G15" s="2"/>
      <c r="H15" s="3"/>
      <c r="I15" s="2"/>
      <c r="J15" s="2"/>
    </row>
    <row r="16" spans="1:20" x14ac:dyDescent="0.25">
      <c r="A16"/>
      <c r="B16" s="2"/>
      <c r="C16" s="2"/>
      <c r="D16" s="2"/>
      <c r="E16" s="2"/>
      <c r="F16" s="2"/>
      <c r="G16" s="2"/>
      <c r="H16" s="3"/>
      <c r="I16" s="2"/>
      <c r="J16" s="2"/>
      <c r="K16"/>
      <c r="L16"/>
      <c r="M16"/>
      <c r="N16"/>
      <c r="O16"/>
      <c r="P16"/>
      <c r="Q16"/>
      <c r="R16"/>
      <c r="S16"/>
      <c r="T16"/>
    </row>
    <row r="17" spans="1:20" x14ac:dyDescent="0.25">
      <c r="A17"/>
      <c r="B17" s="2"/>
      <c r="C17" s="2"/>
      <c r="D17" s="2"/>
      <c r="E17" s="2"/>
      <c r="F17" s="2"/>
      <c r="G17" s="2"/>
      <c r="H17" s="3"/>
      <c r="I17" s="2"/>
      <c r="J17" s="2"/>
      <c r="K17"/>
      <c r="L17"/>
      <c r="M17"/>
      <c r="N17"/>
      <c r="O17"/>
      <c r="P17"/>
      <c r="Q17"/>
      <c r="R17"/>
      <c r="S17"/>
      <c r="T17"/>
    </row>
  </sheetData>
  <mergeCells count="7">
    <mergeCell ref="A1:J1"/>
    <mergeCell ref="A2:A3"/>
    <mergeCell ref="B2:C2"/>
    <mergeCell ref="D2:E2"/>
    <mergeCell ref="F2:F3"/>
    <mergeCell ref="G2:G3"/>
    <mergeCell ref="H2:J2"/>
  </mergeCells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БСОШ 1 и  2 МУ</vt:lpstr>
      <vt:lpstr>БСОШ 4 МУ </vt:lpstr>
      <vt:lpstr>БСОШ 3 МУ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2013-02-01T10:19:17Z</cp:lastPrinted>
  <dcterms:created xsi:type="dcterms:W3CDTF">2012-01-31T07:06:29Z</dcterms:created>
  <dcterms:modified xsi:type="dcterms:W3CDTF">2013-02-08T12:09:39Z</dcterms:modified>
</cp:coreProperties>
</file>